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90" yWindow="120" windowWidth="10500" windowHeight="9810" activeTab="1"/>
  </bookViews>
  <sheets>
    <sheet name="融资担保机构保费补助资金申报审核表" sheetId="1" r:id="rId1"/>
    <sheet name="业务奖补资金申请汇总表" sheetId="2" r:id="rId2"/>
  </sheets>
  <definedNames>
    <definedName name="_xlnm._FilterDatabase" localSheetId="0" hidden="1">融资担保机构保费补助资金申报审核表!$A$5:$W$77</definedName>
    <definedName name="_xlnm.Print_Titles" localSheetId="0">融资担保机构保费补助资金申报审核表!$4:$5</definedName>
  </definedNames>
  <calcPr calcId="144525" concurrentCalc="0"/>
</workbook>
</file>

<file path=xl/calcChain.xml><?xml version="1.0" encoding="utf-8"?>
<calcChain xmlns="http://schemas.openxmlformats.org/spreadsheetml/2006/main">
  <c r="L40" i="2" l="1"/>
  <c r="M40" i="2"/>
  <c r="K39" i="2"/>
  <c r="M39" i="2"/>
  <c r="K38" i="2"/>
  <c r="M38" i="2"/>
  <c r="K37" i="2"/>
  <c r="M37" i="2"/>
  <c r="K36" i="2"/>
  <c r="M36" i="2"/>
  <c r="K35" i="2"/>
  <c r="M35" i="2"/>
  <c r="K34" i="2"/>
  <c r="M34" i="2"/>
  <c r="Q6" i="1"/>
  <c r="Q7" i="1"/>
  <c r="M8" i="1"/>
  <c r="Q8" i="1"/>
  <c r="M9" i="1"/>
  <c r="Q9" i="1"/>
  <c r="M10" i="1"/>
  <c r="Q10" i="1"/>
  <c r="M11" i="1"/>
  <c r="Q11" i="1"/>
  <c r="M12" i="1"/>
  <c r="Q12" i="1"/>
  <c r="M13" i="1"/>
  <c r="Q13" i="1"/>
  <c r="M14" i="1"/>
  <c r="Q14" i="1"/>
  <c r="M15" i="1"/>
  <c r="Q15" i="1"/>
  <c r="M16" i="1"/>
  <c r="Q16" i="1"/>
  <c r="M17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M27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8" i="2"/>
  <c r="M29" i="2"/>
  <c r="M30" i="2"/>
  <c r="M31" i="2"/>
  <c r="M32" i="2"/>
  <c r="M33" i="2"/>
</calcChain>
</file>

<file path=xl/sharedStrings.xml><?xml version="1.0" encoding="utf-8"?>
<sst xmlns="http://schemas.openxmlformats.org/spreadsheetml/2006/main" count="752" uniqueCount="282">
  <si>
    <t>射洪市诚信融资担保有限公司</t>
  </si>
  <si>
    <t>单位：万元、天、%</t>
  </si>
  <si>
    <t>序号</t>
  </si>
  <si>
    <t>地区</t>
  </si>
  <si>
    <t>担保机构</t>
  </si>
  <si>
    <t>受保企业情况</t>
  </si>
  <si>
    <t>担保机构与受保企业合同号</t>
  </si>
  <si>
    <t>担保金额</t>
  </si>
  <si>
    <t>是否已在“中小企业信用担保业务信息报送系统”填报</t>
  </si>
  <si>
    <t>担保责任发生日</t>
  </si>
  <si>
    <t>担保责任到期日</t>
  </si>
  <si>
    <t>担保责任期限</t>
  </si>
  <si>
    <t>年化担保费率</t>
  </si>
  <si>
    <t>是否纳入省级再担保机构再担保业务</t>
  </si>
  <si>
    <t>补助系数</t>
  </si>
  <si>
    <t>申请保费补助金额</t>
  </si>
  <si>
    <t>备注</t>
  </si>
  <si>
    <t>受保企业名称</t>
  </si>
  <si>
    <t>所属行业</t>
  </si>
  <si>
    <t>从业人数</t>
  </si>
  <si>
    <t>营业收入</t>
  </si>
  <si>
    <t>射洪鑫华纺织有限公司</t>
  </si>
  <si>
    <t>制造业</t>
  </si>
  <si>
    <t>是</t>
  </si>
  <si>
    <t>2019/1/24</t>
  </si>
  <si>
    <t>否</t>
  </si>
  <si>
    <t>射洪县北斗极光广告有限责任公司</t>
  </si>
  <si>
    <t>租赁和商务服务业</t>
  </si>
  <si>
    <t>2019/1/31</t>
  </si>
  <si>
    <t>射洪县万林金子页岩砖厂</t>
  </si>
  <si>
    <t>2019/4/25</t>
  </si>
  <si>
    <t>农、林、牧、渔业</t>
  </si>
  <si>
    <t>四川省环泰科技有限责任公司</t>
  </si>
  <si>
    <t>2019/5/17</t>
  </si>
  <si>
    <t>四川天成生化科技有限公司</t>
  </si>
  <si>
    <t>2019/7/4</t>
  </si>
  <si>
    <t>四川九次方木业有限公司</t>
  </si>
  <si>
    <t>2019/7/5</t>
  </si>
  <si>
    <t>四川奥星洁环保科技有限公司</t>
  </si>
  <si>
    <t>四川聚塔科技股份有限公司</t>
  </si>
  <si>
    <t>2019/7/31</t>
  </si>
  <si>
    <t>射洪县锦鑫建材有限责任公司</t>
  </si>
  <si>
    <t>2019/10/23</t>
  </si>
  <si>
    <t>射洪顺成丝绸有限公司</t>
  </si>
  <si>
    <t>2019/11/04</t>
  </si>
  <si>
    <t>射洪富爱丝绸有限公司</t>
  </si>
  <si>
    <t>2019/12/17</t>
  </si>
  <si>
    <t>射洪县公共汽车公司</t>
  </si>
  <si>
    <t>交通运输、仓储和邮政业</t>
  </si>
  <si>
    <t>2019/12/23</t>
  </si>
  <si>
    <t>合计</t>
  </si>
  <si>
    <t>填表说明：</t>
  </si>
  <si>
    <t>1.担保责任发生日期必须在2019年度之内。</t>
  </si>
  <si>
    <t>2.担保业务须已在“中小企业信用担保业务信息报送系统”填报。</t>
  </si>
  <si>
    <t>3.申请保费补助金额=（2%-年化担保费率）*补助系数*担保金额*（担保责任期限/365天）。年化担保费率1.8%-2%、1.6%-1.8%（含）、1.4%-1.6%（含）、1.2%-1.4%（含）、1%-1.2%（含）、1%及以下补助系数分别为1.15（纳入再担保业务的为1.25）、1.2（纳入再担保业务的为1.3）、1.25（纳入再担保业务的为1.35）、1.3（纳入再担保业务的为1.4）、1.35（纳入再担保业务的为1.45）、1.4（纳入再担保业务的为1.5）。</t>
  </si>
  <si>
    <t>再担保函号</t>
  </si>
  <si>
    <t>单位：万元、天</t>
  </si>
  <si>
    <t>单户在1000万元及以下的小微企业担保金额</t>
  </si>
  <si>
    <t>单户在1000万元及以下的小微企业年化担保金额</t>
  </si>
  <si>
    <t>射洪市农发融资担保有限责任公司</t>
  </si>
  <si>
    <t>射洪精盛粮油有限公司</t>
  </si>
  <si>
    <t>2019/1/4</t>
  </si>
  <si>
    <t>射洪县连谊广告有限责任公司</t>
  </si>
  <si>
    <t>商务服务业</t>
  </si>
  <si>
    <t>2019/3/22</t>
  </si>
  <si>
    <t>射洪金柠农业开发有限责任公司</t>
  </si>
  <si>
    <t>2019/3/28</t>
  </si>
  <si>
    <t>射洪东润生态种养殖有限公司</t>
  </si>
  <si>
    <t>2019/5/24</t>
  </si>
  <si>
    <t>射洪县涪鑫过滤设备有限公司</t>
  </si>
  <si>
    <t>2019/8/26</t>
  </si>
  <si>
    <t>2019/11/4</t>
  </si>
  <si>
    <t>2019/11/22</t>
  </si>
  <si>
    <t>2020/11/21</t>
  </si>
  <si>
    <t>射洪环达电气设备有限公司</t>
  </si>
  <si>
    <t>批发业</t>
  </si>
  <si>
    <t>2019/12/4</t>
  </si>
  <si>
    <t>遂宁市</t>
  </si>
  <si>
    <t>遂宁市金汇融资担保有限公司</t>
  </si>
  <si>
    <t>四川省明泰建设工程有限公司</t>
  </si>
  <si>
    <t>建筑业</t>
  </si>
  <si>
    <t>2019-020</t>
  </si>
  <si>
    <t>四川明源商贸有限公司</t>
  </si>
  <si>
    <t>2019-007</t>
  </si>
  <si>
    <t>零售业</t>
  </si>
  <si>
    <t>遂宁市兴和建筑工程有限公司</t>
  </si>
  <si>
    <t>2019-012</t>
  </si>
  <si>
    <t>遂宁市圣湖商贸服务有限公司</t>
  </si>
  <si>
    <t>2019-023</t>
  </si>
  <si>
    <t>四川兴和建设工程劳务有限公司</t>
  </si>
  <si>
    <t>2019-025</t>
  </si>
  <si>
    <t>遂宁市诚泰商贸有限公司</t>
  </si>
  <si>
    <t>2018-056</t>
  </si>
  <si>
    <t>工业</t>
  </si>
  <si>
    <t>2019-002</t>
  </si>
  <si>
    <t>遂宁市仕女屋实业有限公司</t>
  </si>
  <si>
    <t>2019-004</t>
  </si>
  <si>
    <t>四川盛豪商贸有限公司</t>
  </si>
  <si>
    <t>2019-005</t>
  </si>
  <si>
    <t>遂宁瑞克商贸有限公司</t>
  </si>
  <si>
    <t>2019-006</t>
  </si>
  <si>
    <t>2019-009</t>
  </si>
  <si>
    <t>2019-011</t>
  </si>
  <si>
    <t>遂宁市鞋城有限公司</t>
  </si>
  <si>
    <t>2019-010</t>
  </si>
  <si>
    <t>四川华鼎建筑装饰有限公司</t>
  </si>
  <si>
    <t>2019-024</t>
  </si>
  <si>
    <t>四川琮兴商贸有限公司</t>
  </si>
  <si>
    <t>2019-029</t>
  </si>
  <si>
    <t>2019-032</t>
  </si>
  <si>
    <t>遂宁</t>
  </si>
  <si>
    <t>遂宁市鑫缘融资担保有限公司</t>
  </si>
  <si>
    <t>四川巧乐多食品有限公司</t>
  </si>
  <si>
    <t xml:space="preserve">是 </t>
  </si>
  <si>
    <t>遂宁市天虹广告装饰工程有限公司</t>
  </si>
  <si>
    <t>其他未列明行业</t>
  </si>
  <si>
    <t>信公借AETM012019000759</t>
  </si>
  <si>
    <t>四川旭源建筑装饰工程有限公司</t>
  </si>
  <si>
    <t>信公借AETM012019000775</t>
  </si>
  <si>
    <t>遂宁市天灏商贸有限公司</t>
  </si>
  <si>
    <t>信公借AETM012019000859</t>
  </si>
  <si>
    <t>遂宁市巧巧食品有限公司</t>
  </si>
  <si>
    <t>3563142019000385</t>
  </si>
  <si>
    <t>遂宁市三丰食品有限公司</t>
  </si>
  <si>
    <t>四川凯鹏装饰工程有限公司</t>
  </si>
  <si>
    <t>四川重土建材有限公司</t>
  </si>
  <si>
    <t>遂宁顺定商贸有限公司</t>
  </si>
  <si>
    <t>四川端林实业有限公司</t>
  </si>
  <si>
    <t>四川飘友多商贸有限公司</t>
  </si>
  <si>
    <t>四川昊昆建筑劳务有限公司</t>
  </si>
  <si>
    <t>遂宁市瑞隆现代农业融资担保有限公司</t>
  </si>
  <si>
    <t>遂宁市福万达建材有限公司</t>
  </si>
  <si>
    <t>瑞隆银担字2019年13号</t>
  </si>
  <si>
    <t>遂宁市船山区民创种植专业合作社</t>
  </si>
  <si>
    <t>农林牧渔业</t>
  </si>
  <si>
    <t>瑞隆银担字2019第16号</t>
  </si>
  <si>
    <t>四川遂宁市明瑞轴瓦有限公司</t>
  </si>
  <si>
    <t xml:space="preserve"> 零售业</t>
  </si>
  <si>
    <t>瑞隆银担字2019第39号</t>
  </si>
  <si>
    <t>遂宁市孜轩食品有限公司</t>
  </si>
  <si>
    <t>瑞隆银担字2019第51号</t>
  </si>
  <si>
    <t>遂宁市丰发现代农业融资担保有限公司</t>
  </si>
  <si>
    <t>射洪县信诚贸易有限公司</t>
  </si>
  <si>
    <t>13</t>
  </si>
  <si>
    <t>4884</t>
  </si>
  <si>
    <t>遂丰委托担保（2019）年第010号</t>
  </si>
  <si>
    <t>四川翔鹏装饰设计工程有限公司</t>
  </si>
  <si>
    <t>18</t>
  </si>
  <si>
    <t>3399</t>
  </si>
  <si>
    <t>遂丰委托担保（2019）年第011号</t>
  </si>
  <si>
    <t>四川省缔一动物药业有限公司</t>
  </si>
  <si>
    <t>118</t>
  </si>
  <si>
    <t>8612</t>
  </si>
  <si>
    <t>遂丰委托担保（2019）年第015号</t>
  </si>
  <si>
    <t>遂宁鼎世生物科技有限公司</t>
  </si>
  <si>
    <t>20</t>
  </si>
  <si>
    <t>2078</t>
  </si>
  <si>
    <t>遂丰委托担保（2019）年第027号</t>
  </si>
  <si>
    <t>四川瑞天泰电子科技有限公司</t>
  </si>
  <si>
    <t>550</t>
  </si>
  <si>
    <t>580</t>
  </si>
  <si>
    <t>遂丰委托担保（2019）年第53号</t>
  </si>
  <si>
    <t>160</t>
  </si>
  <si>
    <t>391</t>
  </si>
  <si>
    <t>遂丰委托担保（2019）年第57号</t>
  </si>
  <si>
    <t>四川省共创动物营养保健品有限公司</t>
  </si>
  <si>
    <t>62</t>
  </si>
  <si>
    <t>7698</t>
  </si>
  <si>
    <t>遂丰委托担保（2019）年第59号</t>
  </si>
  <si>
    <t>遂宁三丰食品有限公司</t>
  </si>
  <si>
    <t>16071</t>
  </si>
  <si>
    <t>遂丰委托担保（2019）年第070号</t>
  </si>
  <si>
    <t>SCZDB-BH-(2019)0098</t>
  </si>
  <si>
    <t>遂宁市中豪粮油有限公司</t>
  </si>
  <si>
    <t>28</t>
  </si>
  <si>
    <t>11514</t>
  </si>
  <si>
    <t>遂丰委托担保（2018）年第099号</t>
  </si>
  <si>
    <t>304</t>
  </si>
  <si>
    <t>四川元信人防科技有限公司</t>
  </si>
  <si>
    <t>3072</t>
  </si>
  <si>
    <t>遂丰委托担保（2019）年第004号</t>
  </si>
  <si>
    <t>四川万勃石油机械制造有限公司</t>
  </si>
  <si>
    <t>1707</t>
  </si>
  <si>
    <t>遂丰委托担保（2019）年第012号</t>
  </si>
  <si>
    <t>四川省蓬溪县弘桥实业有限公司</t>
  </si>
  <si>
    <t>7079</t>
  </si>
  <si>
    <t>遂丰委托担保（2019）年第014号</t>
  </si>
  <si>
    <t>四川臻达电子科技有限公司</t>
  </si>
  <si>
    <t>796</t>
  </si>
  <si>
    <t>遂丰委托担保（2019）年第016号</t>
  </si>
  <si>
    <t>遂宁市广益再生资源回收有限公司</t>
  </si>
  <si>
    <t>1613</t>
  </si>
  <si>
    <t>遂丰委托担保（2019）年第018号</t>
  </si>
  <si>
    <t>批发和零售</t>
  </si>
  <si>
    <t>3198</t>
  </si>
  <si>
    <t>遂丰委托担保（2019）年第017号</t>
  </si>
  <si>
    <t>四川海金汇光电有限公司</t>
  </si>
  <si>
    <t>92</t>
  </si>
  <si>
    <t>4620</t>
  </si>
  <si>
    <t>遂丰委托担保（2019）年第108号</t>
  </si>
  <si>
    <t>305</t>
  </si>
  <si>
    <t>四川瑜峰化纤有限公司</t>
  </si>
  <si>
    <t>146</t>
  </si>
  <si>
    <t>9604</t>
  </si>
  <si>
    <t>遂丰委托担保（2019）年第019号</t>
  </si>
  <si>
    <t>遂宁弘扬兴森企业管理服务有限责任公司</t>
  </si>
  <si>
    <t>1698</t>
  </si>
  <si>
    <t>遂丰委托担保（2019）年第030号</t>
  </si>
  <si>
    <t>SCZBD-BH-(2019)0133</t>
  </si>
  <si>
    <t>四川华晶玻璃有限公司</t>
  </si>
  <si>
    <t>172</t>
  </si>
  <si>
    <t>17255</t>
  </si>
  <si>
    <t>遂丰委托担保（2019）年第028号</t>
  </si>
  <si>
    <t>遂宁市瑜新纺织有限公司</t>
  </si>
  <si>
    <t>1013</t>
  </si>
  <si>
    <t>遂丰委托担保（2019）年第032号</t>
  </si>
  <si>
    <t>遂宁远成非亚电子商务有限公司</t>
  </si>
  <si>
    <t>批发和零售业</t>
  </si>
  <si>
    <t>4217</t>
  </si>
  <si>
    <t>遂丰委托担保（2019）年第043号</t>
  </si>
  <si>
    <t>遂宁蜀道通石油化工有限公司</t>
  </si>
  <si>
    <t>2272</t>
  </si>
  <si>
    <t>遂丰委托担保（2019）年第044号</t>
  </si>
  <si>
    <t>遂宁市博泰商贸有限公司</t>
  </si>
  <si>
    <t>817</t>
  </si>
  <si>
    <t>遂丰委托担保（2019）年第56号</t>
  </si>
  <si>
    <t>SCZDB-BH-(2019)0241</t>
  </si>
  <si>
    <t>遂宁市安居古月机砖厂</t>
  </si>
  <si>
    <t>682</t>
  </si>
  <si>
    <t>遂丰委托担保（2019）年第063号</t>
  </si>
  <si>
    <t>遂宁德菲斯商贸有限公司</t>
  </si>
  <si>
    <t>1309</t>
  </si>
  <si>
    <t>遂丰委托担保（2019）年第062号</t>
  </si>
  <si>
    <t>四川蜀峰印染有限公司</t>
  </si>
  <si>
    <t>169</t>
  </si>
  <si>
    <t>9982</t>
  </si>
  <si>
    <t>遂丰委托担保（2019）年第026号</t>
  </si>
  <si>
    <t>射洪宇扬商贸有限公司</t>
  </si>
  <si>
    <t>1269</t>
  </si>
  <si>
    <t>遂丰委托担保（2019）年第058号</t>
  </si>
  <si>
    <t>SCZBD-BH-(2020)0037号</t>
  </si>
  <si>
    <t>四川雪贡虫草酒业有限公司</t>
  </si>
  <si>
    <t>599</t>
  </si>
  <si>
    <t>遂丰委托担保（2019）年第067号</t>
  </si>
  <si>
    <t>四川天勤建筑工程有限公司</t>
  </si>
  <si>
    <t>36</t>
  </si>
  <si>
    <t>4480</t>
  </si>
  <si>
    <t>遂丰委托担保（2019）年第068号</t>
  </si>
  <si>
    <t>四川华晶包装有限责任公司</t>
  </si>
  <si>
    <t>5380</t>
  </si>
  <si>
    <t>遂丰委托担保（2019）年第071号</t>
  </si>
  <si>
    <t>四川遂宁祉香食品有限公司</t>
  </si>
  <si>
    <t>522</t>
  </si>
  <si>
    <t>遂丰委托担保（2019）年第074号</t>
  </si>
  <si>
    <t>遂丰委托担保（2019）年第075号</t>
  </si>
  <si>
    <t>1044</t>
  </si>
  <si>
    <t>遂丰委托担保（2019）年第078号</t>
  </si>
  <si>
    <t>遂宁市船山区新爱尚餐饮管理有限公司</t>
  </si>
  <si>
    <t>370</t>
  </si>
  <si>
    <t>606</t>
  </si>
  <si>
    <t>遂丰委托担保（2019）年第080号</t>
  </si>
  <si>
    <t>填表说明：1.担保责任发生日期必须在2019年度之内。</t>
  </si>
  <si>
    <t xml:space="preserve"> </t>
  </si>
  <si>
    <t xml:space="preserve"> 2.担保业务须与省级再担保机构开展分险合作。</t>
  </si>
  <si>
    <t xml:space="preserve"> 3.担保业务须为小微企业。</t>
  </si>
  <si>
    <t xml:space="preserve"> 4.单户担保金额须 1000万元及以下。</t>
  </si>
  <si>
    <t xml:space="preserve"> 5.年化担保金额=担保金额*（担保责任期限/365）。</t>
  </si>
  <si>
    <t>遂宁市</t>
    <phoneticPr fontId="11" type="noConversion"/>
  </si>
  <si>
    <t>353</t>
    <phoneticPr fontId="11" type="noConversion"/>
  </si>
  <si>
    <t>小计：</t>
    <phoneticPr fontId="11" type="noConversion"/>
  </si>
  <si>
    <t>遂宁市</t>
    <phoneticPr fontId="11" type="noConversion"/>
  </si>
  <si>
    <t>附件1</t>
    <phoneticPr fontId="11" type="noConversion"/>
  </si>
  <si>
    <t>附件2</t>
    <phoneticPr fontId="11" type="noConversion"/>
  </si>
  <si>
    <t>制造业</t>
    <phoneticPr fontId="11" type="noConversion"/>
  </si>
  <si>
    <t>2019100027</t>
    <phoneticPr fontId="11" type="noConversion"/>
  </si>
  <si>
    <t>2019100586</t>
    <phoneticPr fontId="11" type="noConversion"/>
  </si>
  <si>
    <t>2019100641</t>
    <phoneticPr fontId="11" type="noConversion"/>
  </si>
  <si>
    <t>2019101125</t>
    <phoneticPr fontId="11" type="noConversion"/>
  </si>
  <si>
    <t>2019102491</t>
    <phoneticPr fontId="11" type="noConversion"/>
  </si>
  <si>
    <t>2019102608</t>
    <phoneticPr fontId="11" type="noConversion"/>
  </si>
  <si>
    <t>2019年度融资担保保费补助资金申请汇总表</t>
    <phoneticPr fontId="11" type="noConversion"/>
  </si>
  <si>
    <t>2019年度融资担保业务奖补资金申请汇总表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</si>
</sst>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);[Red]\(#,##0.00\)"/>
    <numFmt numFmtId="178" formatCode="0.00_);[Red]\(0.00\)"/>
  </numFmts>
  <fonts count="27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color rgb="FF000000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9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11"/>
      <name val="仿宋_GB2312"/>
      <family val="3"/>
      <charset val="134"/>
    </font>
    <font>
      <sz val="12"/>
      <name val="黑体"/>
      <family val="3"/>
      <charset val="134"/>
    </font>
    <font>
      <sz val="16"/>
      <name val="方正小标宋简体"/>
      <family val="3"/>
      <charset val="134"/>
    </font>
    <font>
      <sz val="12"/>
      <name val="楷体"/>
      <family val="3"/>
      <charset val="134"/>
    </font>
    <font>
      <sz val="10"/>
      <name val="楷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10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2" xfId="0" applyNumberFormat="1" applyFont="1" applyFill="1" applyBorder="1" applyAlignment="1">
      <alignment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49" fontId="24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14" fontId="24" fillId="0" borderId="2" xfId="0" applyNumberFormat="1" applyFont="1" applyFill="1" applyBorder="1" applyAlignment="1">
      <alignment horizontal="center" vertical="center"/>
    </xf>
    <xf numFmtId="14" fontId="24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176" fontId="24" fillId="0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vertical="center" wrapText="1"/>
    </xf>
    <xf numFmtId="14" fontId="0" fillId="0" borderId="0" xfId="0" applyNumberFormat="1">
      <alignment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17" fillId="0" borderId="2" xfId="0" applyNumberFormat="1" applyFont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0" fontId="17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49" fontId="25" fillId="0" borderId="0" xfId="0" applyNumberFormat="1" applyFont="1" applyFill="1" applyAlignment="1">
      <alignment horizontal="left" vertical="center" wrapText="1"/>
    </xf>
    <xf numFmtId="176" fontId="25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right" vertical="center"/>
    </xf>
    <xf numFmtId="176" fontId="22" fillId="0" borderId="0" xfId="0" applyNumberFormat="1" applyFont="1" applyFill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14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8"/>
  <sheetViews>
    <sheetView workbookViewId="0">
      <selection activeCell="A2" sqref="A2:R2"/>
    </sheetView>
  </sheetViews>
  <sheetFormatPr defaultColWidth="9" defaultRowHeight="13.5" x14ac:dyDescent="0.15"/>
  <cols>
    <col min="1" max="1" width="4.875" style="4" customWidth="1"/>
    <col min="2" max="2" width="6.375" customWidth="1"/>
    <col min="3" max="3" width="12.125" style="9" customWidth="1"/>
    <col min="4" max="4" width="12.375" style="9" customWidth="1"/>
    <col min="5" max="5" width="6.875" style="5" customWidth="1"/>
    <col min="6" max="6" width="6.625" style="5" customWidth="1"/>
    <col min="7" max="7" width="7" style="5" customWidth="1"/>
    <col min="8" max="8" width="10.25" style="5" customWidth="1"/>
    <col min="9" max="9" width="7.375" style="6" customWidth="1"/>
    <col min="10" max="10" width="8.375" style="6" customWidth="1"/>
    <col min="11" max="11" width="10.625" style="7" customWidth="1"/>
    <col min="12" max="12" width="9.375" style="7" customWidth="1"/>
    <col min="13" max="13" width="6.375" style="4" customWidth="1"/>
    <col min="14" max="14" width="7.25" style="6" customWidth="1"/>
    <col min="15" max="15" width="7.125" style="6" customWidth="1"/>
    <col min="16" max="16" width="12.125" style="6" customWidth="1"/>
    <col min="17" max="17" width="9.25" style="22" customWidth="1"/>
    <col min="18" max="18" width="9.375" customWidth="1"/>
    <col min="19" max="19" width="12.625" style="17"/>
  </cols>
  <sheetData>
    <row r="1" spans="1:19" ht="18.75" x14ac:dyDescent="0.15">
      <c r="A1" s="72" t="s">
        <v>271</v>
      </c>
      <c r="B1" s="72"/>
    </row>
    <row r="2" spans="1:19" ht="38.25" customHeight="1" x14ac:dyDescent="0.15">
      <c r="A2" s="77" t="s">
        <v>280</v>
      </c>
      <c r="B2" s="77"/>
      <c r="C2" s="78"/>
      <c r="D2" s="79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9" ht="14.25" x14ac:dyDescent="0.15">
      <c r="A3" s="80" t="s">
        <v>1</v>
      </c>
      <c r="B3" s="80"/>
      <c r="C3" s="81"/>
      <c r="D3" s="82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9" s="1" customFormat="1" ht="50.1" customHeight="1" x14ac:dyDescent="0.15">
      <c r="A4" s="84" t="s">
        <v>2</v>
      </c>
      <c r="B4" s="84" t="s">
        <v>3</v>
      </c>
      <c r="C4" s="83" t="s">
        <v>4</v>
      </c>
      <c r="D4" s="83" t="s">
        <v>5</v>
      </c>
      <c r="E4" s="84"/>
      <c r="F4" s="84"/>
      <c r="G4" s="84"/>
      <c r="H4" s="84" t="s">
        <v>6</v>
      </c>
      <c r="I4" s="84" t="s">
        <v>7</v>
      </c>
      <c r="J4" s="84" t="s">
        <v>8</v>
      </c>
      <c r="K4" s="85" t="s">
        <v>9</v>
      </c>
      <c r="L4" s="85" t="s">
        <v>10</v>
      </c>
      <c r="M4" s="84" t="s">
        <v>11</v>
      </c>
      <c r="N4" s="84" t="s">
        <v>12</v>
      </c>
      <c r="O4" s="84" t="s">
        <v>13</v>
      </c>
      <c r="P4" s="84" t="s">
        <v>14</v>
      </c>
      <c r="Q4" s="88" t="s">
        <v>15</v>
      </c>
      <c r="R4" s="84" t="s">
        <v>16</v>
      </c>
      <c r="S4" s="18"/>
    </row>
    <row r="5" spans="1:19" s="2" customFormat="1" ht="76.5" customHeight="1" x14ac:dyDescent="0.15">
      <c r="A5" s="84"/>
      <c r="B5" s="84"/>
      <c r="C5" s="83"/>
      <c r="D5" s="62" t="s">
        <v>17</v>
      </c>
      <c r="E5" s="63" t="s">
        <v>18</v>
      </c>
      <c r="F5" s="63" t="s">
        <v>19</v>
      </c>
      <c r="G5" s="63" t="s">
        <v>20</v>
      </c>
      <c r="H5" s="84"/>
      <c r="I5" s="84"/>
      <c r="J5" s="84"/>
      <c r="K5" s="85"/>
      <c r="L5" s="85"/>
      <c r="M5" s="84"/>
      <c r="N5" s="84"/>
      <c r="O5" s="84"/>
      <c r="P5" s="84"/>
      <c r="Q5" s="88"/>
      <c r="R5" s="84"/>
      <c r="S5" s="19"/>
    </row>
    <row r="6" spans="1:19" s="2" customFormat="1" ht="35.1" customHeight="1" x14ac:dyDescent="0.15">
      <c r="A6" s="10">
        <v>1</v>
      </c>
      <c r="B6" s="10" t="s">
        <v>77</v>
      </c>
      <c r="C6" s="10" t="s">
        <v>0</v>
      </c>
      <c r="D6" s="11" t="s">
        <v>21</v>
      </c>
      <c r="E6" s="11" t="s">
        <v>22</v>
      </c>
      <c r="F6" s="11">
        <v>30</v>
      </c>
      <c r="G6" s="11">
        <v>469</v>
      </c>
      <c r="H6" s="59">
        <v>2019100214</v>
      </c>
      <c r="I6" s="11">
        <v>190</v>
      </c>
      <c r="J6" s="13" t="s">
        <v>23</v>
      </c>
      <c r="K6" s="48" t="s">
        <v>24</v>
      </c>
      <c r="L6" s="14">
        <v>43853</v>
      </c>
      <c r="M6" s="10">
        <v>365</v>
      </c>
      <c r="N6" s="52">
        <v>1.8</v>
      </c>
      <c r="O6" s="10" t="s">
        <v>25</v>
      </c>
      <c r="P6" s="54">
        <v>1.2</v>
      </c>
      <c r="Q6" s="23">
        <f>(2-N6)*P6*I6*(M6/365)/100</f>
        <v>0.45599999999999985</v>
      </c>
      <c r="R6" s="15"/>
      <c r="S6" s="19"/>
    </row>
    <row r="7" spans="1:19" s="2" customFormat="1" ht="35.1" customHeight="1" x14ac:dyDescent="0.15">
      <c r="A7" s="10">
        <v>2</v>
      </c>
      <c r="B7" s="10" t="s">
        <v>77</v>
      </c>
      <c r="C7" s="10" t="s">
        <v>0</v>
      </c>
      <c r="D7" s="11" t="s">
        <v>26</v>
      </c>
      <c r="E7" s="11" t="s">
        <v>27</v>
      </c>
      <c r="F7" s="11">
        <v>10</v>
      </c>
      <c r="G7" s="13">
        <v>295</v>
      </c>
      <c r="H7" s="59">
        <v>2019100304</v>
      </c>
      <c r="I7" s="11">
        <v>160</v>
      </c>
      <c r="J7" s="13" t="s">
        <v>23</v>
      </c>
      <c r="K7" s="48" t="s">
        <v>28</v>
      </c>
      <c r="L7" s="14">
        <v>43860</v>
      </c>
      <c r="M7" s="10">
        <v>365</v>
      </c>
      <c r="N7" s="52">
        <v>1.5</v>
      </c>
      <c r="O7" s="10" t="s">
        <v>25</v>
      </c>
      <c r="P7" s="54">
        <v>1.25</v>
      </c>
      <c r="Q7" s="23">
        <f t="shared" ref="Q7:Q29" si="0">(2-N7)*P7*I7*(M7/365)/100</f>
        <v>1</v>
      </c>
      <c r="R7" s="60"/>
      <c r="S7" s="19"/>
    </row>
    <row r="8" spans="1:19" s="2" customFormat="1" ht="35.1" customHeight="1" x14ac:dyDescent="0.15">
      <c r="A8" s="10">
        <v>3</v>
      </c>
      <c r="B8" s="10" t="s">
        <v>77</v>
      </c>
      <c r="C8" s="10" t="s">
        <v>0</v>
      </c>
      <c r="D8" s="11" t="s">
        <v>29</v>
      </c>
      <c r="E8" s="11" t="s">
        <v>22</v>
      </c>
      <c r="F8" s="11">
        <v>20</v>
      </c>
      <c r="G8" s="11">
        <v>167</v>
      </c>
      <c r="H8" s="59">
        <v>2019100880</v>
      </c>
      <c r="I8" s="11">
        <v>150</v>
      </c>
      <c r="J8" s="13" t="s">
        <v>23</v>
      </c>
      <c r="K8" s="48" t="s">
        <v>30</v>
      </c>
      <c r="L8" s="14">
        <v>43945</v>
      </c>
      <c r="M8" s="10">
        <f>L8-K8</f>
        <v>365</v>
      </c>
      <c r="N8" s="52">
        <v>1.5</v>
      </c>
      <c r="O8" s="10" t="s">
        <v>25</v>
      </c>
      <c r="P8" s="54">
        <v>1.25</v>
      </c>
      <c r="Q8" s="23">
        <f t="shared" si="0"/>
        <v>0.9375</v>
      </c>
      <c r="R8" s="15"/>
      <c r="S8" s="19"/>
    </row>
    <row r="9" spans="1:19" s="2" customFormat="1" ht="35.1" customHeight="1" x14ac:dyDescent="0.15">
      <c r="A9" s="10">
        <v>4</v>
      </c>
      <c r="B9" s="10" t="s">
        <v>77</v>
      </c>
      <c r="C9" s="10" t="s">
        <v>0</v>
      </c>
      <c r="D9" s="11" t="s">
        <v>32</v>
      </c>
      <c r="E9" s="11" t="s">
        <v>22</v>
      </c>
      <c r="F9" s="11">
        <v>16</v>
      </c>
      <c r="G9" s="11">
        <v>413</v>
      </c>
      <c r="H9" s="59">
        <v>2019101395</v>
      </c>
      <c r="I9" s="11">
        <v>120</v>
      </c>
      <c r="J9" s="13" t="s">
        <v>23</v>
      </c>
      <c r="K9" s="48" t="s">
        <v>33</v>
      </c>
      <c r="L9" s="14">
        <v>43967</v>
      </c>
      <c r="M9" s="10">
        <f t="shared" ref="M9:M17" si="1">L9-K9</f>
        <v>365</v>
      </c>
      <c r="N9" s="52">
        <v>1.8</v>
      </c>
      <c r="O9" s="10" t="s">
        <v>25</v>
      </c>
      <c r="P9" s="54">
        <v>1.2</v>
      </c>
      <c r="Q9" s="23">
        <f t="shared" si="0"/>
        <v>0.28799999999999992</v>
      </c>
      <c r="R9" s="15"/>
      <c r="S9" s="19"/>
    </row>
    <row r="10" spans="1:19" s="2" customFormat="1" ht="35.1" customHeight="1" x14ac:dyDescent="0.15">
      <c r="A10" s="10">
        <v>5</v>
      </c>
      <c r="B10" s="10" t="s">
        <v>77</v>
      </c>
      <c r="C10" s="10" t="s">
        <v>0</v>
      </c>
      <c r="D10" s="11" t="s">
        <v>34</v>
      </c>
      <c r="E10" s="11" t="s">
        <v>22</v>
      </c>
      <c r="F10" s="11">
        <v>26</v>
      </c>
      <c r="G10" s="13">
        <v>2818</v>
      </c>
      <c r="H10" s="59">
        <v>2019101525</v>
      </c>
      <c r="I10" s="11">
        <v>190</v>
      </c>
      <c r="J10" s="13" t="s">
        <v>23</v>
      </c>
      <c r="K10" s="48" t="s">
        <v>35</v>
      </c>
      <c r="L10" s="14">
        <v>44015</v>
      </c>
      <c r="M10" s="10">
        <f t="shared" si="1"/>
        <v>365</v>
      </c>
      <c r="N10" s="52">
        <v>1.8</v>
      </c>
      <c r="O10" s="10" t="s">
        <v>25</v>
      </c>
      <c r="P10" s="54">
        <v>1.2</v>
      </c>
      <c r="Q10" s="23">
        <f t="shared" si="0"/>
        <v>0.45599999999999985</v>
      </c>
      <c r="R10" s="28"/>
      <c r="S10" s="19"/>
    </row>
    <row r="11" spans="1:19" s="2" customFormat="1" ht="35.1" customHeight="1" x14ac:dyDescent="0.15">
      <c r="A11" s="10">
        <v>6</v>
      </c>
      <c r="B11" s="10" t="s">
        <v>77</v>
      </c>
      <c r="C11" s="10" t="s">
        <v>0</v>
      </c>
      <c r="D11" s="11" t="s">
        <v>36</v>
      </c>
      <c r="E11" s="11" t="s">
        <v>22</v>
      </c>
      <c r="F11" s="11">
        <v>90</v>
      </c>
      <c r="G11" s="13">
        <v>4289</v>
      </c>
      <c r="H11" s="59">
        <v>2019101559</v>
      </c>
      <c r="I11" s="11">
        <v>190</v>
      </c>
      <c r="J11" s="13" t="s">
        <v>23</v>
      </c>
      <c r="K11" s="48" t="s">
        <v>37</v>
      </c>
      <c r="L11" s="14">
        <v>44016</v>
      </c>
      <c r="M11" s="10">
        <f t="shared" si="1"/>
        <v>365</v>
      </c>
      <c r="N11" s="52">
        <v>1.8</v>
      </c>
      <c r="O11" s="10" t="s">
        <v>25</v>
      </c>
      <c r="P11" s="54">
        <v>1.2</v>
      </c>
      <c r="Q11" s="23">
        <f t="shared" si="0"/>
        <v>0.45599999999999985</v>
      </c>
      <c r="R11" s="28"/>
      <c r="S11" s="19"/>
    </row>
    <row r="12" spans="1:19" s="2" customFormat="1" ht="35.1" customHeight="1" x14ac:dyDescent="0.15">
      <c r="A12" s="10">
        <v>7</v>
      </c>
      <c r="B12" s="10" t="s">
        <v>77</v>
      </c>
      <c r="C12" s="10" t="s">
        <v>0</v>
      </c>
      <c r="D12" s="11" t="s">
        <v>38</v>
      </c>
      <c r="E12" s="11" t="s">
        <v>22</v>
      </c>
      <c r="F12" s="11">
        <v>8</v>
      </c>
      <c r="G12" s="13">
        <v>2774</v>
      </c>
      <c r="H12" s="59">
        <v>2019101558</v>
      </c>
      <c r="I12" s="11">
        <v>150</v>
      </c>
      <c r="J12" s="13" t="s">
        <v>23</v>
      </c>
      <c r="K12" s="48" t="s">
        <v>37</v>
      </c>
      <c r="L12" s="14">
        <v>44016</v>
      </c>
      <c r="M12" s="10">
        <f t="shared" si="1"/>
        <v>365</v>
      </c>
      <c r="N12" s="52">
        <v>1.8</v>
      </c>
      <c r="O12" s="10" t="s">
        <v>25</v>
      </c>
      <c r="P12" s="54">
        <v>1.2</v>
      </c>
      <c r="Q12" s="23">
        <f t="shared" si="0"/>
        <v>0.35999999999999993</v>
      </c>
      <c r="R12" s="28"/>
      <c r="S12" s="19"/>
    </row>
    <row r="13" spans="1:19" s="2" customFormat="1" ht="35.1" customHeight="1" x14ac:dyDescent="0.15">
      <c r="A13" s="10">
        <v>8</v>
      </c>
      <c r="B13" s="10" t="s">
        <v>77</v>
      </c>
      <c r="C13" s="10" t="s">
        <v>0</v>
      </c>
      <c r="D13" s="11" t="s">
        <v>39</v>
      </c>
      <c r="E13" s="11" t="s">
        <v>22</v>
      </c>
      <c r="F13" s="11">
        <v>12</v>
      </c>
      <c r="G13" s="13">
        <v>7882</v>
      </c>
      <c r="H13" s="59">
        <v>2019101784</v>
      </c>
      <c r="I13" s="11">
        <v>150</v>
      </c>
      <c r="J13" s="13" t="s">
        <v>23</v>
      </c>
      <c r="K13" s="48" t="s">
        <v>40</v>
      </c>
      <c r="L13" s="14">
        <v>44042</v>
      </c>
      <c r="M13" s="10">
        <f t="shared" si="1"/>
        <v>365</v>
      </c>
      <c r="N13" s="52">
        <v>1.8</v>
      </c>
      <c r="O13" s="10" t="s">
        <v>25</v>
      </c>
      <c r="P13" s="54">
        <v>1.2</v>
      </c>
      <c r="Q13" s="23">
        <f t="shared" si="0"/>
        <v>0.35999999999999993</v>
      </c>
      <c r="R13" s="28"/>
      <c r="S13" s="19"/>
    </row>
    <row r="14" spans="1:19" s="2" customFormat="1" ht="35.1" customHeight="1" x14ac:dyDescent="0.15">
      <c r="A14" s="10">
        <v>9</v>
      </c>
      <c r="B14" s="10" t="s">
        <v>77</v>
      </c>
      <c r="C14" s="10" t="s">
        <v>0</v>
      </c>
      <c r="D14" s="11" t="s">
        <v>41</v>
      </c>
      <c r="E14" s="11" t="s">
        <v>22</v>
      </c>
      <c r="F14" s="11">
        <v>20</v>
      </c>
      <c r="G14" s="11">
        <v>168</v>
      </c>
      <c r="H14" s="59">
        <v>2019102255</v>
      </c>
      <c r="I14" s="11">
        <v>160</v>
      </c>
      <c r="J14" s="13" t="s">
        <v>23</v>
      </c>
      <c r="K14" s="48" t="s">
        <v>42</v>
      </c>
      <c r="L14" s="14">
        <v>44126</v>
      </c>
      <c r="M14" s="10">
        <f t="shared" si="1"/>
        <v>365</v>
      </c>
      <c r="N14" s="52">
        <v>1.8</v>
      </c>
      <c r="O14" s="10" t="s">
        <v>25</v>
      </c>
      <c r="P14" s="54">
        <v>1.2</v>
      </c>
      <c r="Q14" s="23">
        <f t="shared" si="0"/>
        <v>0.3839999999999999</v>
      </c>
      <c r="R14" s="15"/>
      <c r="S14" s="19"/>
    </row>
    <row r="15" spans="1:19" s="2" customFormat="1" ht="35.1" customHeight="1" x14ac:dyDescent="0.15">
      <c r="A15" s="10">
        <v>10</v>
      </c>
      <c r="B15" s="10" t="s">
        <v>77</v>
      </c>
      <c r="C15" s="10" t="s">
        <v>0</v>
      </c>
      <c r="D15" s="11" t="s">
        <v>43</v>
      </c>
      <c r="E15" s="11" t="s">
        <v>22</v>
      </c>
      <c r="F15" s="11">
        <v>28</v>
      </c>
      <c r="G15" s="11">
        <v>5664</v>
      </c>
      <c r="H15" s="59">
        <v>2019102358</v>
      </c>
      <c r="I15" s="11">
        <v>135</v>
      </c>
      <c r="J15" s="13" t="s">
        <v>23</v>
      </c>
      <c r="K15" s="48" t="s">
        <v>44</v>
      </c>
      <c r="L15" s="14">
        <v>44138</v>
      </c>
      <c r="M15" s="10">
        <f t="shared" si="1"/>
        <v>365</v>
      </c>
      <c r="N15" s="52">
        <v>1.8</v>
      </c>
      <c r="O15" s="10" t="s">
        <v>25</v>
      </c>
      <c r="P15" s="54">
        <v>1.2</v>
      </c>
      <c r="Q15" s="23">
        <f t="shared" si="0"/>
        <v>0.3239999999999999</v>
      </c>
      <c r="R15" s="15"/>
      <c r="S15" s="19"/>
    </row>
    <row r="16" spans="1:19" s="2" customFormat="1" ht="35.1" customHeight="1" x14ac:dyDescent="0.15">
      <c r="A16" s="10">
        <v>11</v>
      </c>
      <c r="B16" s="10" t="s">
        <v>77</v>
      </c>
      <c r="C16" s="10" t="s">
        <v>0</v>
      </c>
      <c r="D16" s="11" t="s">
        <v>45</v>
      </c>
      <c r="E16" s="11" t="s">
        <v>22</v>
      </c>
      <c r="F16" s="11">
        <v>40</v>
      </c>
      <c r="G16" s="13">
        <v>6721</v>
      </c>
      <c r="H16" s="59">
        <v>2019102691</v>
      </c>
      <c r="I16" s="11">
        <v>144</v>
      </c>
      <c r="J16" s="13" t="s">
        <v>23</v>
      </c>
      <c r="K16" s="48" t="s">
        <v>46</v>
      </c>
      <c r="L16" s="14">
        <v>44181</v>
      </c>
      <c r="M16" s="10">
        <f t="shared" si="1"/>
        <v>365</v>
      </c>
      <c r="N16" s="52">
        <v>1.8</v>
      </c>
      <c r="O16" s="10" t="s">
        <v>25</v>
      </c>
      <c r="P16" s="54">
        <v>1.2</v>
      </c>
      <c r="Q16" s="23">
        <f t="shared" si="0"/>
        <v>0.34559999999999991</v>
      </c>
      <c r="R16" s="28"/>
      <c r="S16" s="19"/>
    </row>
    <row r="17" spans="1:19" s="2" customFormat="1" ht="35.1" customHeight="1" x14ac:dyDescent="0.15">
      <c r="A17" s="10">
        <v>12</v>
      </c>
      <c r="B17" s="10" t="s">
        <v>77</v>
      </c>
      <c r="C17" s="10" t="s">
        <v>0</v>
      </c>
      <c r="D17" s="11" t="s">
        <v>47</v>
      </c>
      <c r="E17" s="11" t="s">
        <v>48</v>
      </c>
      <c r="F17" s="11">
        <v>170</v>
      </c>
      <c r="G17" s="11">
        <v>1077</v>
      </c>
      <c r="H17" s="59">
        <v>2019102754</v>
      </c>
      <c r="I17" s="11">
        <v>190</v>
      </c>
      <c r="J17" s="13" t="s">
        <v>23</v>
      </c>
      <c r="K17" s="48" t="s">
        <v>49</v>
      </c>
      <c r="L17" s="14">
        <v>44187</v>
      </c>
      <c r="M17" s="10">
        <f t="shared" si="1"/>
        <v>365</v>
      </c>
      <c r="N17" s="52">
        <v>1.8</v>
      </c>
      <c r="O17" s="10" t="s">
        <v>25</v>
      </c>
      <c r="P17" s="54">
        <v>1.2</v>
      </c>
      <c r="Q17" s="23">
        <f t="shared" si="0"/>
        <v>0.45599999999999985</v>
      </c>
      <c r="R17" s="15"/>
      <c r="S17" s="19"/>
    </row>
    <row r="18" spans="1:19" s="2" customFormat="1" ht="35.1" customHeight="1" x14ac:dyDescent="0.15">
      <c r="A18" s="86" t="s">
        <v>269</v>
      </c>
      <c r="B18" s="87"/>
      <c r="C18" s="10" t="s">
        <v>0</v>
      </c>
      <c r="D18" s="11"/>
      <c r="E18" s="11"/>
      <c r="F18" s="11"/>
      <c r="G18" s="11"/>
      <c r="H18" s="59"/>
      <c r="I18" s="11"/>
      <c r="J18" s="13"/>
      <c r="K18" s="48"/>
      <c r="L18" s="14"/>
      <c r="M18" s="10"/>
      <c r="N18" s="52"/>
      <c r="O18" s="10"/>
      <c r="P18" s="54"/>
      <c r="Q18" s="23">
        <f>SUM(Q6:Q17)</f>
        <v>5.8230999999999993</v>
      </c>
      <c r="R18" s="15"/>
      <c r="S18" s="19"/>
    </row>
    <row r="19" spans="1:19" s="2" customFormat="1" ht="35.1" customHeight="1" x14ac:dyDescent="0.15">
      <c r="A19" s="10">
        <v>13</v>
      </c>
      <c r="B19" s="10" t="s">
        <v>77</v>
      </c>
      <c r="C19" s="10" t="s">
        <v>59</v>
      </c>
      <c r="D19" s="11" t="s">
        <v>60</v>
      </c>
      <c r="E19" s="11" t="s">
        <v>22</v>
      </c>
      <c r="F19" s="11">
        <v>12</v>
      </c>
      <c r="G19" s="11">
        <v>3711</v>
      </c>
      <c r="H19" s="59">
        <v>2019100027</v>
      </c>
      <c r="I19" s="11">
        <v>170</v>
      </c>
      <c r="J19" s="13" t="s">
        <v>23</v>
      </c>
      <c r="K19" s="48" t="s">
        <v>61</v>
      </c>
      <c r="L19" s="14">
        <v>43833</v>
      </c>
      <c r="M19" s="10">
        <v>365</v>
      </c>
      <c r="N19" s="52">
        <v>1.8</v>
      </c>
      <c r="O19" s="10" t="s">
        <v>23</v>
      </c>
      <c r="P19" s="54">
        <v>1.3</v>
      </c>
      <c r="Q19" s="23">
        <f t="shared" si="0"/>
        <v>0.44199999999999989</v>
      </c>
      <c r="R19" s="15"/>
      <c r="S19" s="19"/>
    </row>
    <row r="20" spans="1:19" s="2" customFormat="1" ht="35.1" customHeight="1" x14ac:dyDescent="0.15">
      <c r="A20" s="10">
        <v>14</v>
      </c>
      <c r="B20" s="10" t="s">
        <v>77</v>
      </c>
      <c r="C20" s="10" t="s">
        <v>59</v>
      </c>
      <c r="D20" s="11" t="s">
        <v>62</v>
      </c>
      <c r="E20" s="11" t="s">
        <v>63</v>
      </c>
      <c r="F20" s="11">
        <v>6</v>
      </c>
      <c r="G20" s="11">
        <v>261</v>
      </c>
      <c r="H20" s="59">
        <v>2019100586</v>
      </c>
      <c r="I20" s="11">
        <v>190</v>
      </c>
      <c r="J20" s="13" t="s">
        <v>23</v>
      </c>
      <c r="K20" s="48" t="s">
        <v>64</v>
      </c>
      <c r="L20" s="14">
        <v>43911</v>
      </c>
      <c r="M20" s="10">
        <v>365</v>
      </c>
      <c r="N20" s="52">
        <v>1.5</v>
      </c>
      <c r="O20" s="10" t="s">
        <v>23</v>
      </c>
      <c r="P20" s="54">
        <v>1.35</v>
      </c>
      <c r="Q20" s="23">
        <f t="shared" si="0"/>
        <v>1.2825</v>
      </c>
      <c r="R20" s="15"/>
      <c r="S20" s="19"/>
    </row>
    <row r="21" spans="1:19" s="2" customFormat="1" ht="35.1" customHeight="1" x14ac:dyDescent="0.15">
      <c r="A21" s="10">
        <v>15</v>
      </c>
      <c r="B21" s="10" t="s">
        <v>77</v>
      </c>
      <c r="C21" s="10" t="s">
        <v>59</v>
      </c>
      <c r="D21" s="11" t="s">
        <v>65</v>
      </c>
      <c r="E21" s="11" t="s">
        <v>31</v>
      </c>
      <c r="F21" s="11">
        <v>30</v>
      </c>
      <c r="G21" s="11">
        <v>460</v>
      </c>
      <c r="H21" s="59">
        <v>2019100641</v>
      </c>
      <c r="I21" s="11">
        <v>190</v>
      </c>
      <c r="J21" s="13" t="s">
        <v>23</v>
      </c>
      <c r="K21" s="48" t="s">
        <v>66</v>
      </c>
      <c r="L21" s="14">
        <v>43917</v>
      </c>
      <c r="M21" s="10">
        <v>365</v>
      </c>
      <c r="N21" s="52">
        <v>1.8</v>
      </c>
      <c r="O21" s="10" t="s">
        <v>23</v>
      </c>
      <c r="P21" s="54">
        <v>1.3</v>
      </c>
      <c r="Q21" s="23">
        <f t="shared" si="0"/>
        <v>0.49399999999999994</v>
      </c>
      <c r="R21" s="15"/>
      <c r="S21" s="19"/>
    </row>
    <row r="22" spans="1:19" s="2" customFormat="1" ht="35.1" customHeight="1" x14ac:dyDescent="0.15">
      <c r="A22" s="10">
        <v>16</v>
      </c>
      <c r="B22" s="10" t="s">
        <v>77</v>
      </c>
      <c r="C22" s="10" t="s">
        <v>59</v>
      </c>
      <c r="D22" s="11" t="s">
        <v>67</v>
      </c>
      <c r="E22" s="11" t="s">
        <v>31</v>
      </c>
      <c r="F22" s="11">
        <v>6</v>
      </c>
      <c r="G22" s="11">
        <v>354</v>
      </c>
      <c r="H22" s="59">
        <v>2019101125</v>
      </c>
      <c r="I22" s="11">
        <v>180</v>
      </c>
      <c r="J22" s="13" t="s">
        <v>23</v>
      </c>
      <c r="K22" s="48" t="s">
        <v>68</v>
      </c>
      <c r="L22" s="14">
        <v>43974</v>
      </c>
      <c r="M22" s="10">
        <v>365</v>
      </c>
      <c r="N22" s="52">
        <v>1.8</v>
      </c>
      <c r="O22" s="10" t="s">
        <v>23</v>
      </c>
      <c r="P22" s="54">
        <v>1.3</v>
      </c>
      <c r="Q22" s="23">
        <f t="shared" si="0"/>
        <v>0.46799999999999992</v>
      </c>
      <c r="R22" s="15"/>
      <c r="S22" s="19"/>
    </row>
    <row r="23" spans="1:19" s="2" customFormat="1" ht="35.1" customHeight="1" x14ac:dyDescent="0.15">
      <c r="A23" s="10">
        <v>17</v>
      </c>
      <c r="B23" s="10" t="s">
        <v>77</v>
      </c>
      <c r="C23" s="10" t="s">
        <v>59</v>
      </c>
      <c r="D23" s="11" t="s">
        <v>69</v>
      </c>
      <c r="E23" s="11" t="s">
        <v>22</v>
      </c>
      <c r="F23" s="11">
        <v>30</v>
      </c>
      <c r="G23" s="11">
        <v>998</v>
      </c>
      <c r="H23" s="59">
        <v>2019101908</v>
      </c>
      <c r="I23" s="11">
        <v>100</v>
      </c>
      <c r="J23" s="13" t="s">
        <v>23</v>
      </c>
      <c r="K23" s="48" t="s">
        <v>70</v>
      </c>
      <c r="L23" s="14">
        <v>44068</v>
      </c>
      <c r="M23" s="10">
        <v>365</v>
      </c>
      <c r="N23" s="52">
        <v>1.8</v>
      </c>
      <c r="O23" s="10" t="s">
        <v>25</v>
      </c>
      <c r="P23" s="54">
        <v>1.2</v>
      </c>
      <c r="Q23" s="23">
        <f t="shared" si="0"/>
        <v>0.23999999999999994</v>
      </c>
      <c r="R23" s="15"/>
      <c r="S23" s="19"/>
    </row>
    <row r="24" spans="1:19" s="2" customFormat="1" ht="35.1" customHeight="1" x14ac:dyDescent="0.15">
      <c r="A24" s="10">
        <v>18</v>
      </c>
      <c r="B24" s="10" t="s">
        <v>77</v>
      </c>
      <c r="C24" s="10" t="s">
        <v>59</v>
      </c>
      <c r="D24" s="11" t="s">
        <v>43</v>
      </c>
      <c r="E24" s="11" t="s">
        <v>22</v>
      </c>
      <c r="F24" s="11">
        <v>28</v>
      </c>
      <c r="G24" s="11">
        <v>5664</v>
      </c>
      <c r="H24" s="59">
        <v>2019102359</v>
      </c>
      <c r="I24" s="11">
        <v>90</v>
      </c>
      <c r="J24" s="13" t="s">
        <v>23</v>
      </c>
      <c r="K24" s="48" t="s">
        <v>71</v>
      </c>
      <c r="L24" s="14">
        <v>44138</v>
      </c>
      <c r="M24" s="10">
        <v>365</v>
      </c>
      <c r="N24" s="52">
        <v>1.8</v>
      </c>
      <c r="O24" s="10" t="s">
        <v>25</v>
      </c>
      <c r="P24" s="54">
        <v>1.2</v>
      </c>
      <c r="Q24" s="23">
        <f t="shared" si="0"/>
        <v>0.21599999999999994</v>
      </c>
      <c r="R24" s="15"/>
      <c r="S24" s="19"/>
    </row>
    <row r="25" spans="1:19" s="2" customFormat="1" ht="35.1" customHeight="1" x14ac:dyDescent="0.15">
      <c r="A25" s="10">
        <v>19</v>
      </c>
      <c r="B25" s="10" t="s">
        <v>77</v>
      </c>
      <c r="C25" s="10" t="s">
        <v>59</v>
      </c>
      <c r="D25" s="11" t="s">
        <v>45</v>
      </c>
      <c r="E25" s="11" t="s">
        <v>22</v>
      </c>
      <c r="F25" s="11">
        <v>45</v>
      </c>
      <c r="G25" s="11">
        <v>6721</v>
      </c>
      <c r="H25" s="59">
        <v>2019102491</v>
      </c>
      <c r="I25" s="11">
        <v>100</v>
      </c>
      <c r="J25" s="13" t="s">
        <v>23</v>
      </c>
      <c r="K25" s="48" t="s">
        <v>72</v>
      </c>
      <c r="L25" s="14" t="s">
        <v>73</v>
      </c>
      <c r="M25" s="10">
        <v>365</v>
      </c>
      <c r="N25" s="52">
        <v>1.8</v>
      </c>
      <c r="O25" s="10" t="s">
        <v>23</v>
      </c>
      <c r="P25" s="54">
        <v>1.3</v>
      </c>
      <c r="Q25" s="23">
        <f t="shared" si="0"/>
        <v>0.25999999999999995</v>
      </c>
      <c r="R25" s="15"/>
      <c r="S25" s="19"/>
    </row>
    <row r="26" spans="1:19" s="2" customFormat="1" ht="35.1" customHeight="1" x14ac:dyDescent="0.15">
      <c r="A26" s="10">
        <v>20</v>
      </c>
      <c r="B26" s="10" t="s">
        <v>77</v>
      </c>
      <c r="C26" s="10" t="s">
        <v>59</v>
      </c>
      <c r="D26" s="11" t="s">
        <v>74</v>
      </c>
      <c r="E26" s="11" t="s">
        <v>75</v>
      </c>
      <c r="F26" s="11">
        <v>5</v>
      </c>
      <c r="G26" s="11">
        <v>468</v>
      </c>
      <c r="H26" s="59">
        <v>2019102608</v>
      </c>
      <c r="I26" s="11">
        <v>190</v>
      </c>
      <c r="J26" s="13" t="s">
        <v>23</v>
      </c>
      <c r="K26" s="48" t="s">
        <v>76</v>
      </c>
      <c r="L26" s="14">
        <v>44168</v>
      </c>
      <c r="M26" s="10">
        <v>365</v>
      </c>
      <c r="N26" s="52">
        <v>1.8</v>
      </c>
      <c r="O26" s="10" t="s">
        <v>23</v>
      </c>
      <c r="P26" s="54">
        <v>1.3</v>
      </c>
      <c r="Q26" s="23">
        <f t="shared" si="0"/>
        <v>0.49399999999999994</v>
      </c>
      <c r="R26" s="15"/>
      <c r="S26" s="19"/>
    </row>
    <row r="27" spans="1:19" s="2" customFormat="1" ht="35.1" customHeight="1" x14ac:dyDescent="0.15">
      <c r="A27" s="86" t="s">
        <v>269</v>
      </c>
      <c r="B27" s="87"/>
      <c r="C27" s="10" t="s">
        <v>59</v>
      </c>
      <c r="D27" s="11"/>
      <c r="E27" s="11"/>
      <c r="F27" s="11"/>
      <c r="G27" s="11"/>
      <c r="H27" s="59"/>
      <c r="I27" s="11"/>
      <c r="J27" s="13"/>
      <c r="K27" s="48"/>
      <c r="L27" s="14"/>
      <c r="M27" s="10"/>
      <c r="N27" s="52"/>
      <c r="O27" s="10"/>
      <c r="P27" s="54"/>
      <c r="Q27" s="23">
        <f>SUM(Q19:Q26)</f>
        <v>3.8964999999999987</v>
      </c>
      <c r="R27" s="15"/>
      <c r="S27" s="19"/>
    </row>
    <row r="28" spans="1:19" s="2" customFormat="1" ht="35.1" customHeight="1" x14ac:dyDescent="0.15">
      <c r="A28" s="10">
        <v>21</v>
      </c>
      <c r="B28" s="10" t="s">
        <v>77</v>
      </c>
      <c r="C28" s="10" t="s">
        <v>78</v>
      </c>
      <c r="D28" s="11" t="s">
        <v>79</v>
      </c>
      <c r="E28" s="11" t="s">
        <v>80</v>
      </c>
      <c r="F28" s="11">
        <v>84</v>
      </c>
      <c r="G28" s="11">
        <v>4987</v>
      </c>
      <c r="H28" s="59" t="s">
        <v>81</v>
      </c>
      <c r="I28" s="11">
        <v>850</v>
      </c>
      <c r="J28" s="13" t="s">
        <v>23</v>
      </c>
      <c r="K28" s="48">
        <v>43735</v>
      </c>
      <c r="L28" s="14">
        <v>44100</v>
      </c>
      <c r="M28" s="10">
        <v>365</v>
      </c>
      <c r="N28" s="52">
        <v>1.5</v>
      </c>
      <c r="O28" s="10" t="s">
        <v>25</v>
      </c>
      <c r="P28" s="54">
        <v>1.25</v>
      </c>
      <c r="Q28" s="23">
        <f t="shared" si="0"/>
        <v>5.3125</v>
      </c>
      <c r="R28" s="15"/>
      <c r="S28" s="19"/>
    </row>
    <row r="29" spans="1:19" s="2" customFormat="1" ht="35.1" customHeight="1" x14ac:dyDescent="0.15">
      <c r="A29" s="10">
        <v>22</v>
      </c>
      <c r="B29" s="10" t="s">
        <v>77</v>
      </c>
      <c r="C29" s="10" t="s">
        <v>78</v>
      </c>
      <c r="D29" s="11" t="s">
        <v>82</v>
      </c>
      <c r="E29" s="11" t="s">
        <v>75</v>
      </c>
      <c r="F29" s="11">
        <v>18</v>
      </c>
      <c r="G29" s="11">
        <v>2320</v>
      </c>
      <c r="H29" s="59" t="s">
        <v>83</v>
      </c>
      <c r="I29" s="11">
        <v>355</v>
      </c>
      <c r="J29" s="13" t="s">
        <v>23</v>
      </c>
      <c r="K29" s="48">
        <v>43545</v>
      </c>
      <c r="L29" s="14">
        <v>43910</v>
      </c>
      <c r="M29" s="10">
        <v>365</v>
      </c>
      <c r="N29" s="52">
        <v>1.5</v>
      </c>
      <c r="O29" s="10" t="s">
        <v>25</v>
      </c>
      <c r="P29" s="54">
        <v>1.25</v>
      </c>
      <c r="Q29" s="23">
        <f t="shared" si="0"/>
        <v>2.21875</v>
      </c>
      <c r="R29" s="15"/>
      <c r="S29" s="19"/>
    </row>
    <row r="30" spans="1:19" s="16" customFormat="1" ht="35.1" customHeight="1" x14ac:dyDescent="0.15">
      <c r="A30" s="10">
        <v>23</v>
      </c>
      <c r="B30" s="10" t="s">
        <v>77</v>
      </c>
      <c r="C30" s="10" t="s">
        <v>78</v>
      </c>
      <c r="D30" s="13" t="s">
        <v>85</v>
      </c>
      <c r="E30" s="13" t="s">
        <v>80</v>
      </c>
      <c r="F30" s="13">
        <v>116</v>
      </c>
      <c r="G30" s="13">
        <v>4658</v>
      </c>
      <c r="H30" s="61" t="s">
        <v>86</v>
      </c>
      <c r="I30" s="13">
        <v>100</v>
      </c>
      <c r="J30" s="13" t="s">
        <v>23</v>
      </c>
      <c r="K30" s="14">
        <v>43595</v>
      </c>
      <c r="L30" s="14">
        <v>43960</v>
      </c>
      <c r="M30" s="10">
        <v>365</v>
      </c>
      <c r="N30" s="53">
        <v>0.7</v>
      </c>
      <c r="O30" s="10" t="s">
        <v>25</v>
      </c>
      <c r="P30" s="54">
        <v>1.4</v>
      </c>
      <c r="Q30" s="23">
        <f>P30*I30*(M30/365)/100</f>
        <v>1.4</v>
      </c>
      <c r="R30" s="15"/>
      <c r="S30" s="20"/>
    </row>
    <row r="31" spans="1:19" s="2" customFormat="1" ht="35.1" customHeight="1" x14ac:dyDescent="0.15">
      <c r="A31" s="10">
        <v>24</v>
      </c>
      <c r="B31" s="10" t="s">
        <v>77</v>
      </c>
      <c r="C31" s="10" t="s">
        <v>78</v>
      </c>
      <c r="D31" s="13" t="s">
        <v>87</v>
      </c>
      <c r="E31" s="13" t="s">
        <v>75</v>
      </c>
      <c r="F31" s="13">
        <v>16</v>
      </c>
      <c r="G31" s="13">
        <v>1831</v>
      </c>
      <c r="H31" s="61" t="s">
        <v>88</v>
      </c>
      <c r="I31" s="13">
        <v>270</v>
      </c>
      <c r="J31" s="13" t="s">
        <v>23</v>
      </c>
      <c r="K31" s="14">
        <v>43614</v>
      </c>
      <c r="L31" s="14">
        <v>43979</v>
      </c>
      <c r="M31" s="10">
        <v>365</v>
      </c>
      <c r="N31" s="53">
        <v>0.7</v>
      </c>
      <c r="O31" s="10" t="s">
        <v>25</v>
      </c>
      <c r="P31" s="54">
        <v>1.4</v>
      </c>
      <c r="Q31" s="23">
        <f>P31*I31*(M31/365)/100</f>
        <v>3.78</v>
      </c>
      <c r="R31" s="15"/>
      <c r="S31" s="19"/>
    </row>
    <row r="32" spans="1:19" s="2" customFormat="1" ht="35.1" customHeight="1" x14ac:dyDescent="0.15">
      <c r="A32" s="10">
        <v>25</v>
      </c>
      <c r="B32" s="10" t="s">
        <v>77</v>
      </c>
      <c r="C32" s="10" t="s">
        <v>78</v>
      </c>
      <c r="D32" s="13" t="s">
        <v>89</v>
      </c>
      <c r="E32" s="13" t="s">
        <v>80</v>
      </c>
      <c r="F32" s="13">
        <v>40</v>
      </c>
      <c r="G32" s="13">
        <v>1085</v>
      </c>
      <c r="H32" s="61" t="s">
        <v>90</v>
      </c>
      <c r="I32" s="13">
        <v>190</v>
      </c>
      <c r="J32" s="13" t="s">
        <v>23</v>
      </c>
      <c r="K32" s="14">
        <v>43682</v>
      </c>
      <c r="L32" s="14">
        <v>44047</v>
      </c>
      <c r="M32" s="10">
        <v>365</v>
      </c>
      <c r="N32" s="53">
        <v>0.7</v>
      </c>
      <c r="O32" s="10" t="s">
        <v>25</v>
      </c>
      <c r="P32" s="54">
        <v>1.4</v>
      </c>
      <c r="Q32" s="23">
        <f t="shared" ref="Q32:Q35" si="2">P32*I32*(M32/365)/100</f>
        <v>2.66</v>
      </c>
      <c r="R32" s="15"/>
      <c r="S32" s="19"/>
    </row>
    <row r="33" spans="1:19" s="16" customFormat="1" ht="35.1" customHeight="1" x14ac:dyDescent="0.15">
      <c r="A33" s="10">
        <v>26</v>
      </c>
      <c r="B33" s="10" t="s">
        <v>77</v>
      </c>
      <c r="C33" s="10" t="s">
        <v>78</v>
      </c>
      <c r="D33" s="13" t="s">
        <v>91</v>
      </c>
      <c r="E33" s="13" t="s">
        <v>75</v>
      </c>
      <c r="F33" s="13">
        <v>12</v>
      </c>
      <c r="G33" s="13">
        <v>1057</v>
      </c>
      <c r="H33" s="61" t="s">
        <v>92</v>
      </c>
      <c r="I33" s="13">
        <v>200</v>
      </c>
      <c r="J33" s="13" t="s">
        <v>23</v>
      </c>
      <c r="K33" s="14">
        <v>43469</v>
      </c>
      <c r="L33" s="14">
        <v>43833</v>
      </c>
      <c r="M33" s="10">
        <v>365</v>
      </c>
      <c r="N33" s="53">
        <v>0.7</v>
      </c>
      <c r="O33" s="10" t="s">
        <v>25</v>
      </c>
      <c r="P33" s="54">
        <v>1.4</v>
      </c>
      <c r="Q33" s="23">
        <f t="shared" si="2"/>
        <v>2.8</v>
      </c>
      <c r="R33" s="15"/>
      <c r="S33" s="20"/>
    </row>
    <row r="34" spans="1:19" s="2" customFormat="1" ht="35.1" customHeight="1" x14ac:dyDescent="0.15">
      <c r="A34" s="10">
        <v>27</v>
      </c>
      <c r="B34" s="10" t="s">
        <v>77</v>
      </c>
      <c r="C34" s="10" t="s">
        <v>78</v>
      </c>
      <c r="D34" s="13" t="s">
        <v>39</v>
      </c>
      <c r="E34" s="13" t="s">
        <v>93</v>
      </c>
      <c r="F34" s="13">
        <v>32</v>
      </c>
      <c r="G34" s="13">
        <v>912</v>
      </c>
      <c r="H34" s="61" t="s">
        <v>94</v>
      </c>
      <c r="I34" s="13">
        <v>100</v>
      </c>
      <c r="J34" s="13" t="s">
        <v>23</v>
      </c>
      <c r="K34" s="14">
        <v>43508</v>
      </c>
      <c r="L34" s="14">
        <v>43872</v>
      </c>
      <c r="M34" s="10">
        <v>365</v>
      </c>
      <c r="N34" s="53">
        <v>0.7</v>
      </c>
      <c r="O34" s="10" t="s">
        <v>25</v>
      </c>
      <c r="P34" s="54">
        <v>1.4</v>
      </c>
      <c r="Q34" s="23">
        <f t="shared" si="2"/>
        <v>1.4</v>
      </c>
      <c r="R34" s="15"/>
      <c r="S34" s="19"/>
    </row>
    <row r="35" spans="1:19" s="16" customFormat="1" ht="35.1" customHeight="1" x14ac:dyDescent="0.15">
      <c r="A35" s="10">
        <v>28</v>
      </c>
      <c r="B35" s="10" t="s">
        <v>77</v>
      </c>
      <c r="C35" s="10" t="s">
        <v>78</v>
      </c>
      <c r="D35" s="13" t="s">
        <v>95</v>
      </c>
      <c r="E35" s="13" t="s">
        <v>84</v>
      </c>
      <c r="F35" s="13">
        <v>22</v>
      </c>
      <c r="G35" s="13">
        <v>396</v>
      </c>
      <c r="H35" s="61" t="s">
        <v>96</v>
      </c>
      <c r="I35" s="13">
        <v>200</v>
      </c>
      <c r="J35" s="13" t="s">
        <v>23</v>
      </c>
      <c r="K35" s="14">
        <v>43522</v>
      </c>
      <c r="L35" s="14">
        <v>43886</v>
      </c>
      <c r="M35" s="10">
        <v>365</v>
      </c>
      <c r="N35" s="53">
        <v>0.7</v>
      </c>
      <c r="O35" s="10" t="s">
        <v>25</v>
      </c>
      <c r="P35" s="54">
        <v>1.4</v>
      </c>
      <c r="Q35" s="23">
        <f t="shared" si="2"/>
        <v>2.8</v>
      </c>
      <c r="R35" s="15"/>
      <c r="S35" s="20"/>
    </row>
    <row r="36" spans="1:19" s="2" customFormat="1" ht="35.1" customHeight="1" x14ac:dyDescent="0.15">
      <c r="A36" s="10">
        <v>29</v>
      </c>
      <c r="B36" s="10" t="s">
        <v>77</v>
      </c>
      <c r="C36" s="10" t="s">
        <v>78</v>
      </c>
      <c r="D36" s="13" t="s">
        <v>97</v>
      </c>
      <c r="E36" s="13" t="s">
        <v>75</v>
      </c>
      <c r="F36" s="13">
        <v>17</v>
      </c>
      <c r="G36" s="13">
        <v>2976</v>
      </c>
      <c r="H36" s="61" t="s">
        <v>98</v>
      </c>
      <c r="I36" s="13">
        <v>500</v>
      </c>
      <c r="J36" s="13" t="s">
        <v>23</v>
      </c>
      <c r="K36" s="14">
        <v>43530</v>
      </c>
      <c r="L36" s="14">
        <v>43895</v>
      </c>
      <c r="M36" s="10">
        <v>365</v>
      </c>
      <c r="N36" s="53">
        <v>1.5</v>
      </c>
      <c r="O36" s="10" t="s">
        <v>25</v>
      </c>
      <c r="P36" s="54">
        <v>1.25</v>
      </c>
      <c r="Q36" s="23">
        <f>(2-N36)*P36*I36*(M36/365)/100</f>
        <v>3.125</v>
      </c>
      <c r="R36" s="15"/>
      <c r="S36" s="19"/>
    </row>
    <row r="37" spans="1:19" s="2" customFormat="1" ht="35.1" customHeight="1" x14ac:dyDescent="0.15">
      <c r="A37" s="10">
        <v>30</v>
      </c>
      <c r="B37" s="10" t="s">
        <v>77</v>
      </c>
      <c r="C37" s="10" t="s">
        <v>78</v>
      </c>
      <c r="D37" s="13" t="s">
        <v>99</v>
      </c>
      <c r="E37" s="13" t="s">
        <v>84</v>
      </c>
      <c r="F37" s="13">
        <v>20</v>
      </c>
      <c r="G37" s="13">
        <v>325</v>
      </c>
      <c r="H37" s="61" t="s">
        <v>100</v>
      </c>
      <c r="I37" s="13">
        <v>500</v>
      </c>
      <c r="J37" s="13" t="s">
        <v>23</v>
      </c>
      <c r="K37" s="14">
        <v>43536</v>
      </c>
      <c r="L37" s="14">
        <v>43901</v>
      </c>
      <c r="M37" s="10">
        <v>365</v>
      </c>
      <c r="N37" s="53">
        <v>0.7</v>
      </c>
      <c r="O37" s="10" t="s">
        <v>25</v>
      </c>
      <c r="P37" s="54">
        <v>1.4</v>
      </c>
      <c r="Q37" s="23">
        <f t="shared" ref="Q37:Q58" si="3">P37*I37*(M37/365)/100</f>
        <v>7</v>
      </c>
      <c r="R37" s="15"/>
      <c r="S37" s="19"/>
    </row>
    <row r="38" spans="1:19" s="2" customFormat="1" ht="35.1" customHeight="1" x14ac:dyDescent="0.15">
      <c r="A38" s="10">
        <v>31</v>
      </c>
      <c r="B38" s="10" t="s">
        <v>77</v>
      </c>
      <c r="C38" s="10" t="s">
        <v>78</v>
      </c>
      <c r="D38" s="13" t="s">
        <v>91</v>
      </c>
      <c r="E38" s="13" t="s">
        <v>75</v>
      </c>
      <c r="F38" s="13">
        <v>12</v>
      </c>
      <c r="G38" s="13">
        <v>1057</v>
      </c>
      <c r="H38" s="61" t="s">
        <v>101</v>
      </c>
      <c r="I38" s="13">
        <v>600</v>
      </c>
      <c r="J38" s="13" t="s">
        <v>23</v>
      </c>
      <c r="K38" s="14">
        <v>43581</v>
      </c>
      <c r="L38" s="14">
        <v>43946</v>
      </c>
      <c r="M38" s="10">
        <v>365</v>
      </c>
      <c r="N38" s="53">
        <v>0.7</v>
      </c>
      <c r="O38" s="10" t="s">
        <v>25</v>
      </c>
      <c r="P38" s="54">
        <v>1.4</v>
      </c>
      <c r="Q38" s="23">
        <f t="shared" si="3"/>
        <v>8.4</v>
      </c>
      <c r="R38" s="15"/>
      <c r="S38" s="19"/>
    </row>
    <row r="39" spans="1:19" s="2" customFormat="1" ht="35.1" customHeight="1" x14ac:dyDescent="0.15">
      <c r="A39" s="10">
        <v>32</v>
      </c>
      <c r="B39" s="10" t="s">
        <v>77</v>
      </c>
      <c r="C39" s="10" t="s">
        <v>78</v>
      </c>
      <c r="D39" s="13" t="s">
        <v>95</v>
      </c>
      <c r="E39" s="13" t="s">
        <v>84</v>
      </c>
      <c r="F39" s="13">
        <v>22</v>
      </c>
      <c r="G39" s="13">
        <v>396</v>
      </c>
      <c r="H39" s="61" t="s">
        <v>102</v>
      </c>
      <c r="I39" s="13">
        <v>300</v>
      </c>
      <c r="J39" s="13" t="s">
        <v>23</v>
      </c>
      <c r="K39" s="14">
        <v>43581</v>
      </c>
      <c r="L39" s="14">
        <v>43946</v>
      </c>
      <c r="M39" s="10">
        <v>365</v>
      </c>
      <c r="N39" s="53">
        <v>0.7</v>
      </c>
      <c r="O39" s="10" t="s">
        <v>25</v>
      </c>
      <c r="P39" s="54">
        <v>1.4</v>
      </c>
      <c r="Q39" s="23">
        <f t="shared" si="3"/>
        <v>4.2</v>
      </c>
      <c r="R39" s="15"/>
      <c r="S39" s="19"/>
    </row>
    <row r="40" spans="1:19" s="2" customFormat="1" ht="35.1" customHeight="1" x14ac:dyDescent="0.15">
      <c r="A40" s="10">
        <v>33</v>
      </c>
      <c r="B40" s="10" t="s">
        <v>77</v>
      </c>
      <c r="C40" s="10" t="s">
        <v>78</v>
      </c>
      <c r="D40" s="13" t="s">
        <v>103</v>
      </c>
      <c r="E40" s="13" t="s">
        <v>84</v>
      </c>
      <c r="F40" s="13">
        <v>19</v>
      </c>
      <c r="G40" s="13">
        <v>326</v>
      </c>
      <c r="H40" s="61" t="s">
        <v>104</v>
      </c>
      <c r="I40" s="13">
        <v>300</v>
      </c>
      <c r="J40" s="13" t="s">
        <v>23</v>
      </c>
      <c r="K40" s="14">
        <v>43581</v>
      </c>
      <c r="L40" s="14">
        <v>43946</v>
      </c>
      <c r="M40" s="10">
        <v>365</v>
      </c>
      <c r="N40" s="53">
        <v>0.7</v>
      </c>
      <c r="O40" s="10" t="s">
        <v>25</v>
      </c>
      <c r="P40" s="54">
        <v>1.4</v>
      </c>
      <c r="Q40" s="23">
        <f t="shared" si="3"/>
        <v>4.2</v>
      </c>
      <c r="R40" s="15"/>
      <c r="S40" s="19"/>
    </row>
    <row r="41" spans="1:19" s="2" customFormat="1" ht="35.1" customHeight="1" x14ac:dyDescent="0.15">
      <c r="A41" s="10">
        <v>34</v>
      </c>
      <c r="B41" s="10" t="s">
        <v>77</v>
      </c>
      <c r="C41" s="10" t="s">
        <v>78</v>
      </c>
      <c r="D41" s="13" t="s">
        <v>105</v>
      </c>
      <c r="E41" s="13" t="s">
        <v>80</v>
      </c>
      <c r="F41" s="13">
        <v>22</v>
      </c>
      <c r="G41" s="13">
        <v>390</v>
      </c>
      <c r="H41" s="61" t="s">
        <v>106</v>
      </c>
      <c r="I41" s="13">
        <v>200</v>
      </c>
      <c r="J41" s="13" t="s">
        <v>23</v>
      </c>
      <c r="K41" s="14">
        <v>43640</v>
      </c>
      <c r="L41" s="14">
        <v>44005</v>
      </c>
      <c r="M41" s="10">
        <v>365</v>
      </c>
      <c r="N41" s="53">
        <v>0.7</v>
      </c>
      <c r="O41" s="10" t="s">
        <v>25</v>
      </c>
      <c r="P41" s="54">
        <v>1.4</v>
      </c>
      <c r="Q41" s="23">
        <f t="shared" si="3"/>
        <v>2.8</v>
      </c>
      <c r="R41" s="15"/>
      <c r="S41" s="19"/>
    </row>
    <row r="42" spans="1:19" s="2" customFormat="1" ht="35.1" customHeight="1" x14ac:dyDescent="0.15">
      <c r="A42" s="10">
        <v>35</v>
      </c>
      <c r="B42" s="10" t="s">
        <v>77</v>
      </c>
      <c r="C42" s="10" t="s">
        <v>78</v>
      </c>
      <c r="D42" s="13" t="s">
        <v>107</v>
      </c>
      <c r="E42" s="13" t="s">
        <v>75</v>
      </c>
      <c r="F42" s="13">
        <v>18</v>
      </c>
      <c r="G42" s="13">
        <v>1362</v>
      </c>
      <c r="H42" s="61" t="s">
        <v>108</v>
      </c>
      <c r="I42" s="13">
        <v>1000</v>
      </c>
      <c r="J42" s="13" t="s">
        <v>23</v>
      </c>
      <c r="K42" s="14">
        <v>43731</v>
      </c>
      <c r="L42" s="14">
        <v>44096</v>
      </c>
      <c r="M42" s="10">
        <v>365</v>
      </c>
      <c r="N42" s="53">
        <v>0.7</v>
      </c>
      <c r="O42" s="10" t="s">
        <v>25</v>
      </c>
      <c r="P42" s="54">
        <v>1.4</v>
      </c>
      <c r="Q42" s="23">
        <f t="shared" si="3"/>
        <v>14</v>
      </c>
      <c r="R42" s="15"/>
      <c r="S42" s="19"/>
    </row>
    <row r="43" spans="1:19" s="2" customFormat="1" ht="35.1" customHeight="1" x14ac:dyDescent="0.15">
      <c r="A43" s="10">
        <v>36</v>
      </c>
      <c r="B43" s="10" t="s">
        <v>77</v>
      </c>
      <c r="C43" s="10" t="s">
        <v>78</v>
      </c>
      <c r="D43" s="13" t="s">
        <v>85</v>
      </c>
      <c r="E43" s="13" t="s">
        <v>80</v>
      </c>
      <c r="F43" s="13">
        <v>116</v>
      </c>
      <c r="G43" s="13">
        <v>4658</v>
      </c>
      <c r="H43" s="61" t="s">
        <v>109</v>
      </c>
      <c r="I43" s="13">
        <v>800</v>
      </c>
      <c r="J43" s="13" t="s">
        <v>23</v>
      </c>
      <c r="K43" s="14">
        <v>43768</v>
      </c>
      <c r="L43" s="14">
        <v>44133</v>
      </c>
      <c r="M43" s="10">
        <v>365</v>
      </c>
      <c r="N43" s="53">
        <v>0.7</v>
      </c>
      <c r="O43" s="10" t="s">
        <v>25</v>
      </c>
      <c r="P43" s="54">
        <v>1.4</v>
      </c>
      <c r="Q43" s="23">
        <f t="shared" si="3"/>
        <v>11.2</v>
      </c>
      <c r="R43" s="15"/>
      <c r="S43" s="19"/>
    </row>
    <row r="44" spans="1:19" s="2" customFormat="1" ht="35.1" customHeight="1" x14ac:dyDescent="0.15">
      <c r="A44" s="86" t="s">
        <v>269</v>
      </c>
      <c r="B44" s="87"/>
      <c r="C44" s="10" t="s">
        <v>78</v>
      </c>
      <c r="D44" s="13"/>
      <c r="E44" s="13"/>
      <c r="F44" s="13"/>
      <c r="G44" s="13"/>
      <c r="H44" s="61"/>
      <c r="I44" s="13"/>
      <c r="J44" s="13"/>
      <c r="K44" s="14"/>
      <c r="L44" s="14"/>
      <c r="M44" s="10"/>
      <c r="N44" s="53"/>
      <c r="O44" s="10"/>
      <c r="P44" s="54"/>
      <c r="Q44" s="23">
        <f>SUM(Q28:Q43)</f>
        <v>77.296250000000001</v>
      </c>
      <c r="R44" s="15"/>
      <c r="S44" s="19"/>
    </row>
    <row r="45" spans="1:19" s="16" customFormat="1" ht="35.1" customHeight="1" x14ac:dyDescent="0.15">
      <c r="A45" s="10">
        <v>37</v>
      </c>
      <c r="B45" s="10" t="s">
        <v>110</v>
      </c>
      <c r="C45" s="10" t="s">
        <v>111</v>
      </c>
      <c r="D45" s="13" t="s">
        <v>114</v>
      </c>
      <c r="E45" s="13" t="s">
        <v>115</v>
      </c>
      <c r="F45" s="13">
        <v>12</v>
      </c>
      <c r="G45" s="13">
        <v>1067</v>
      </c>
      <c r="H45" s="61" t="s">
        <v>116</v>
      </c>
      <c r="I45" s="13">
        <v>220</v>
      </c>
      <c r="J45" s="13" t="s">
        <v>113</v>
      </c>
      <c r="K45" s="14">
        <v>43580</v>
      </c>
      <c r="L45" s="14">
        <v>43945</v>
      </c>
      <c r="M45" s="10">
        <v>365</v>
      </c>
      <c r="N45" s="53">
        <v>1</v>
      </c>
      <c r="O45" s="10" t="s">
        <v>25</v>
      </c>
      <c r="P45" s="66">
        <v>1.4</v>
      </c>
      <c r="Q45" s="23">
        <f t="shared" si="3"/>
        <v>3.08</v>
      </c>
      <c r="R45" s="15"/>
      <c r="S45" s="20"/>
    </row>
    <row r="46" spans="1:19" s="16" customFormat="1" ht="35.1" customHeight="1" x14ac:dyDescent="0.15">
      <c r="A46" s="10">
        <v>38</v>
      </c>
      <c r="B46" s="10" t="s">
        <v>77</v>
      </c>
      <c r="C46" s="10" t="s">
        <v>111</v>
      </c>
      <c r="D46" s="13" t="s">
        <v>117</v>
      </c>
      <c r="E46" s="13" t="s">
        <v>80</v>
      </c>
      <c r="F46" s="13">
        <v>46</v>
      </c>
      <c r="G46" s="13">
        <v>1946</v>
      </c>
      <c r="H46" s="61" t="s">
        <v>118</v>
      </c>
      <c r="I46" s="13">
        <v>220</v>
      </c>
      <c r="J46" s="13" t="s">
        <v>113</v>
      </c>
      <c r="K46" s="14">
        <v>43629</v>
      </c>
      <c r="L46" s="14">
        <v>43994</v>
      </c>
      <c r="M46" s="10">
        <v>365</v>
      </c>
      <c r="N46" s="53">
        <v>1</v>
      </c>
      <c r="O46" s="10" t="s">
        <v>25</v>
      </c>
      <c r="P46" s="54">
        <v>1.4</v>
      </c>
      <c r="Q46" s="23">
        <f t="shared" si="3"/>
        <v>3.08</v>
      </c>
      <c r="R46" s="15"/>
      <c r="S46" s="20"/>
    </row>
    <row r="47" spans="1:19" s="2" customFormat="1" ht="35.1" customHeight="1" x14ac:dyDescent="0.15">
      <c r="A47" s="10">
        <v>39</v>
      </c>
      <c r="B47" s="10" t="s">
        <v>77</v>
      </c>
      <c r="C47" s="10" t="s">
        <v>111</v>
      </c>
      <c r="D47" s="13" t="s">
        <v>119</v>
      </c>
      <c r="E47" s="13" t="s">
        <v>115</v>
      </c>
      <c r="F47" s="13">
        <v>12</v>
      </c>
      <c r="G47" s="13">
        <v>19307</v>
      </c>
      <c r="H47" s="61" t="s">
        <v>120</v>
      </c>
      <c r="I47" s="13">
        <v>275</v>
      </c>
      <c r="J47" s="13" t="s">
        <v>113</v>
      </c>
      <c r="K47" s="14">
        <v>43819</v>
      </c>
      <c r="L47" s="14">
        <v>44180</v>
      </c>
      <c r="M47" s="10">
        <v>361</v>
      </c>
      <c r="N47" s="53">
        <v>1</v>
      </c>
      <c r="O47" s="10" t="s">
        <v>25</v>
      </c>
      <c r="P47" s="54">
        <v>1.4</v>
      </c>
      <c r="Q47" s="23">
        <f t="shared" si="3"/>
        <v>3.8078082191780824</v>
      </c>
      <c r="R47" s="15"/>
      <c r="S47" s="19"/>
    </row>
    <row r="48" spans="1:19" s="2" customFormat="1" ht="35.1" customHeight="1" x14ac:dyDescent="0.15">
      <c r="A48" s="10">
        <v>40</v>
      </c>
      <c r="B48" s="10" t="s">
        <v>77</v>
      </c>
      <c r="C48" s="10" t="s">
        <v>111</v>
      </c>
      <c r="D48" s="13" t="s">
        <v>121</v>
      </c>
      <c r="E48" s="13" t="s">
        <v>84</v>
      </c>
      <c r="F48" s="13">
        <v>12</v>
      </c>
      <c r="G48" s="13">
        <v>650</v>
      </c>
      <c r="H48" s="61" t="s">
        <v>122</v>
      </c>
      <c r="I48" s="13">
        <v>290</v>
      </c>
      <c r="J48" s="13" t="s">
        <v>113</v>
      </c>
      <c r="K48" s="14">
        <v>43823</v>
      </c>
      <c r="L48" s="14">
        <v>44187</v>
      </c>
      <c r="M48" s="10">
        <v>364</v>
      </c>
      <c r="N48" s="53">
        <v>1</v>
      </c>
      <c r="O48" s="10" t="s">
        <v>25</v>
      </c>
      <c r="P48" s="54">
        <v>1.4</v>
      </c>
      <c r="Q48" s="23">
        <f t="shared" si="3"/>
        <v>4.0488767123287666</v>
      </c>
      <c r="R48" s="15"/>
      <c r="S48" s="19"/>
    </row>
    <row r="49" spans="1:19" s="2" customFormat="1" ht="35.1" customHeight="1" x14ac:dyDescent="0.15">
      <c r="A49" s="10">
        <v>41</v>
      </c>
      <c r="B49" s="10" t="s">
        <v>77</v>
      </c>
      <c r="C49" s="10" t="s">
        <v>111</v>
      </c>
      <c r="D49" s="13" t="s">
        <v>123</v>
      </c>
      <c r="E49" s="13" t="s">
        <v>273</v>
      </c>
      <c r="F49" s="13">
        <v>86</v>
      </c>
      <c r="G49" s="13">
        <v>12184</v>
      </c>
      <c r="H49" s="61">
        <v>2019100266</v>
      </c>
      <c r="I49" s="13">
        <v>200</v>
      </c>
      <c r="J49" s="13" t="s">
        <v>113</v>
      </c>
      <c r="K49" s="14">
        <v>43494</v>
      </c>
      <c r="L49" s="14">
        <v>43859</v>
      </c>
      <c r="M49" s="10">
        <v>366</v>
      </c>
      <c r="N49" s="53">
        <v>1</v>
      </c>
      <c r="O49" s="10" t="s">
        <v>25</v>
      </c>
      <c r="P49" s="54">
        <v>1.4</v>
      </c>
      <c r="Q49" s="23">
        <f t="shared" si="3"/>
        <v>2.8076712328767126</v>
      </c>
      <c r="R49" s="15"/>
      <c r="S49" s="19"/>
    </row>
    <row r="50" spans="1:19" s="16" customFormat="1" ht="35.1" customHeight="1" x14ac:dyDescent="0.15">
      <c r="A50" s="10">
        <v>42</v>
      </c>
      <c r="B50" s="10" t="s">
        <v>110</v>
      </c>
      <c r="C50" s="10" t="s">
        <v>111</v>
      </c>
      <c r="D50" s="13" t="s">
        <v>117</v>
      </c>
      <c r="E50" s="13" t="s">
        <v>80</v>
      </c>
      <c r="F50" s="13">
        <v>36</v>
      </c>
      <c r="G50" s="13">
        <v>1446</v>
      </c>
      <c r="H50" s="61">
        <v>2019101091</v>
      </c>
      <c r="I50" s="13">
        <v>180</v>
      </c>
      <c r="J50" s="13" t="s">
        <v>113</v>
      </c>
      <c r="K50" s="14">
        <v>43606</v>
      </c>
      <c r="L50" s="14">
        <v>43972</v>
      </c>
      <c r="M50" s="10">
        <v>366</v>
      </c>
      <c r="N50" s="53">
        <v>1</v>
      </c>
      <c r="O50" s="10" t="s">
        <v>25</v>
      </c>
      <c r="P50" s="54">
        <v>1.4</v>
      </c>
      <c r="Q50" s="23">
        <f t="shared" si="3"/>
        <v>2.526904109589041</v>
      </c>
      <c r="R50" s="15"/>
      <c r="S50" s="20"/>
    </row>
    <row r="51" spans="1:19" s="16" customFormat="1" ht="35.1" customHeight="1" x14ac:dyDescent="0.15">
      <c r="A51" s="10">
        <v>43</v>
      </c>
      <c r="B51" s="10" t="s">
        <v>110</v>
      </c>
      <c r="C51" s="10" t="s">
        <v>111</v>
      </c>
      <c r="D51" s="13" t="s">
        <v>124</v>
      </c>
      <c r="E51" s="13" t="s">
        <v>80</v>
      </c>
      <c r="F51" s="13">
        <v>48</v>
      </c>
      <c r="G51" s="13">
        <v>840</v>
      </c>
      <c r="H51" s="61">
        <v>2019101465</v>
      </c>
      <c r="I51" s="13">
        <v>190</v>
      </c>
      <c r="J51" s="13" t="s">
        <v>113</v>
      </c>
      <c r="K51" s="14">
        <v>43642</v>
      </c>
      <c r="L51" s="14">
        <v>44007</v>
      </c>
      <c r="M51" s="10">
        <v>365</v>
      </c>
      <c r="N51" s="53">
        <v>1</v>
      </c>
      <c r="O51" s="10" t="s">
        <v>25</v>
      </c>
      <c r="P51" s="10">
        <v>1.4</v>
      </c>
      <c r="Q51" s="23">
        <f t="shared" si="3"/>
        <v>2.66</v>
      </c>
      <c r="R51" s="15"/>
      <c r="S51" s="20"/>
    </row>
    <row r="52" spans="1:19" s="16" customFormat="1" ht="35.1" customHeight="1" x14ac:dyDescent="0.15">
      <c r="A52" s="10">
        <v>44</v>
      </c>
      <c r="B52" s="10" t="s">
        <v>110</v>
      </c>
      <c r="C52" s="10" t="s">
        <v>111</v>
      </c>
      <c r="D52" s="13" t="s">
        <v>125</v>
      </c>
      <c r="E52" s="13" t="s">
        <v>80</v>
      </c>
      <c r="F52" s="13">
        <v>19</v>
      </c>
      <c r="G52" s="13">
        <v>3704</v>
      </c>
      <c r="H52" s="61">
        <v>2019101464</v>
      </c>
      <c r="I52" s="13">
        <v>180</v>
      </c>
      <c r="J52" s="13" t="s">
        <v>113</v>
      </c>
      <c r="K52" s="14">
        <v>43642</v>
      </c>
      <c r="L52" s="14">
        <v>44007</v>
      </c>
      <c r="M52" s="10">
        <v>365</v>
      </c>
      <c r="N52" s="53">
        <v>1</v>
      </c>
      <c r="O52" s="10" t="s">
        <v>25</v>
      </c>
      <c r="P52" s="10">
        <v>1.4</v>
      </c>
      <c r="Q52" s="23">
        <f t="shared" si="3"/>
        <v>2.5199999999999996</v>
      </c>
      <c r="R52" s="15"/>
      <c r="S52" s="20"/>
    </row>
    <row r="53" spans="1:19" s="2" customFormat="1" ht="35.1" customHeight="1" x14ac:dyDescent="0.15">
      <c r="A53" s="10">
        <v>45</v>
      </c>
      <c r="B53" s="10" t="s">
        <v>77</v>
      </c>
      <c r="C53" s="10" t="s">
        <v>111</v>
      </c>
      <c r="D53" s="13" t="s">
        <v>114</v>
      </c>
      <c r="E53" s="13" t="s">
        <v>115</v>
      </c>
      <c r="F53" s="13">
        <v>12</v>
      </c>
      <c r="G53" s="13">
        <v>1067</v>
      </c>
      <c r="H53" s="61">
        <v>2019101458</v>
      </c>
      <c r="I53" s="13">
        <v>295</v>
      </c>
      <c r="J53" s="13" t="s">
        <v>113</v>
      </c>
      <c r="K53" s="14">
        <v>43642</v>
      </c>
      <c r="L53" s="14">
        <v>44008</v>
      </c>
      <c r="M53" s="10">
        <v>365</v>
      </c>
      <c r="N53" s="53">
        <v>1</v>
      </c>
      <c r="O53" s="10" t="s">
        <v>25</v>
      </c>
      <c r="P53" s="54">
        <v>1.4</v>
      </c>
      <c r="Q53" s="23">
        <f t="shared" si="3"/>
        <v>4.13</v>
      </c>
      <c r="R53" s="15"/>
      <c r="S53" s="19"/>
    </row>
    <row r="54" spans="1:19" s="2" customFormat="1" ht="35.1" customHeight="1" x14ac:dyDescent="0.15">
      <c r="A54" s="10">
        <v>46</v>
      </c>
      <c r="B54" s="10" t="s">
        <v>77</v>
      </c>
      <c r="C54" s="10" t="s">
        <v>111</v>
      </c>
      <c r="D54" s="13" t="s">
        <v>126</v>
      </c>
      <c r="E54" s="13" t="s">
        <v>115</v>
      </c>
      <c r="F54" s="13">
        <v>15</v>
      </c>
      <c r="G54" s="13">
        <v>2120</v>
      </c>
      <c r="H54" s="61">
        <v>2019101682</v>
      </c>
      <c r="I54" s="13">
        <v>285</v>
      </c>
      <c r="J54" s="13" t="s">
        <v>113</v>
      </c>
      <c r="K54" s="14">
        <v>43664</v>
      </c>
      <c r="L54" s="14">
        <v>44030</v>
      </c>
      <c r="M54" s="10">
        <v>366</v>
      </c>
      <c r="N54" s="53">
        <v>1</v>
      </c>
      <c r="O54" s="10" t="s">
        <v>25</v>
      </c>
      <c r="P54" s="54">
        <v>1.4</v>
      </c>
      <c r="Q54" s="23">
        <f t="shared" si="3"/>
        <v>4.0009315068493159</v>
      </c>
      <c r="R54" s="15"/>
      <c r="S54" s="19"/>
    </row>
    <row r="55" spans="1:19" s="2" customFormat="1" ht="35.1" customHeight="1" x14ac:dyDescent="0.15">
      <c r="A55" s="10">
        <v>47</v>
      </c>
      <c r="B55" s="10" t="s">
        <v>77</v>
      </c>
      <c r="C55" s="10" t="s">
        <v>111</v>
      </c>
      <c r="D55" s="13" t="s">
        <v>127</v>
      </c>
      <c r="E55" s="13" t="s">
        <v>27</v>
      </c>
      <c r="F55" s="13">
        <v>28</v>
      </c>
      <c r="G55" s="13">
        <v>9636</v>
      </c>
      <c r="H55" s="61">
        <v>2019102606</v>
      </c>
      <c r="I55" s="13">
        <v>180</v>
      </c>
      <c r="J55" s="13" t="s">
        <v>113</v>
      </c>
      <c r="K55" s="14">
        <v>43800</v>
      </c>
      <c r="L55" s="14">
        <v>44166</v>
      </c>
      <c r="M55" s="10">
        <v>366</v>
      </c>
      <c r="N55" s="53">
        <v>0.5</v>
      </c>
      <c r="O55" s="10" t="s">
        <v>25</v>
      </c>
      <c r="P55" s="54">
        <v>1.4</v>
      </c>
      <c r="Q55" s="23">
        <f t="shared" si="3"/>
        <v>2.526904109589041</v>
      </c>
      <c r="R55" s="15"/>
      <c r="S55" s="19"/>
    </row>
    <row r="56" spans="1:19" s="2" customFormat="1" ht="35.1" customHeight="1" x14ac:dyDescent="0.15">
      <c r="A56" s="10">
        <v>48</v>
      </c>
      <c r="B56" s="10" t="s">
        <v>77</v>
      </c>
      <c r="C56" s="10" t="s">
        <v>111</v>
      </c>
      <c r="D56" s="13" t="s">
        <v>128</v>
      </c>
      <c r="E56" s="13" t="s">
        <v>115</v>
      </c>
      <c r="F56" s="13">
        <v>24</v>
      </c>
      <c r="G56" s="13">
        <v>13037</v>
      </c>
      <c r="H56" s="61">
        <v>2019102604</v>
      </c>
      <c r="I56" s="13">
        <v>135</v>
      </c>
      <c r="J56" s="13" t="s">
        <v>113</v>
      </c>
      <c r="K56" s="14">
        <v>43800</v>
      </c>
      <c r="L56" s="14">
        <v>44166</v>
      </c>
      <c r="M56" s="10">
        <v>366</v>
      </c>
      <c r="N56" s="53">
        <v>0.5</v>
      </c>
      <c r="O56" s="10" t="s">
        <v>25</v>
      </c>
      <c r="P56" s="54">
        <v>1.4</v>
      </c>
      <c r="Q56" s="23">
        <f t="shared" si="3"/>
        <v>1.895178082191781</v>
      </c>
      <c r="R56" s="15"/>
      <c r="S56" s="19"/>
    </row>
    <row r="57" spans="1:19" s="16" customFormat="1" ht="35.1" customHeight="1" x14ac:dyDescent="0.15">
      <c r="A57" s="10">
        <v>49</v>
      </c>
      <c r="B57" s="10" t="s">
        <v>110</v>
      </c>
      <c r="C57" s="10" t="s">
        <v>111</v>
      </c>
      <c r="D57" s="13" t="s">
        <v>119</v>
      </c>
      <c r="E57" s="13" t="s">
        <v>115</v>
      </c>
      <c r="F57" s="13">
        <v>12</v>
      </c>
      <c r="G57" s="13">
        <v>19307</v>
      </c>
      <c r="H57" s="61">
        <v>2019102603</v>
      </c>
      <c r="I57" s="13">
        <v>180</v>
      </c>
      <c r="J57" s="13" t="s">
        <v>113</v>
      </c>
      <c r="K57" s="14">
        <v>43800</v>
      </c>
      <c r="L57" s="14">
        <v>44166</v>
      </c>
      <c r="M57" s="10">
        <v>366</v>
      </c>
      <c r="N57" s="53">
        <v>0.5</v>
      </c>
      <c r="O57" s="10" t="s">
        <v>25</v>
      </c>
      <c r="P57" s="54">
        <v>1.4</v>
      </c>
      <c r="Q57" s="23">
        <f t="shared" si="3"/>
        <v>2.526904109589041</v>
      </c>
      <c r="R57" s="15"/>
      <c r="S57" s="20"/>
    </row>
    <row r="58" spans="1:19" s="2" customFormat="1" ht="35.1" customHeight="1" x14ac:dyDescent="0.15">
      <c r="A58" s="10">
        <v>50</v>
      </c>
      <c r="B58" s="10" t="s">
        <v>77</v>
      </c>
      <c r="C58" s="10" t="s">
        <v>111</v>
      </c>
      <c r="D58" s="13" t="s">
        <v>129</v>
      </c>
      <c r="E58" s="13" t="s">
        <v>80</v>
      </c>
      <c r="F58" s="13">
        <v>12</v>
      </c>
      <c r="G58" s="13">
        <v>935</v>
      </c>
      <c r="H58" s="61">
        <v>2019102605</v>
      </c>
      <c r="I58" s="13">
        <v>135</v>
      </c>
      <c r="J58" s="13" t="s">
        <v>113</v>
      </c>
      <c r="K58" s="14">
        <v>43800</v>
      </c>
      <c r="L58" s="14">
        <v>44166</v>
      </c>
      <c r="M58" s="10">
        <v>366</v>
      </c>
      <c r="N58" s="53">
        <v>0.5</v>
      </c>
      <c r="O58" s="10" t="s">
        <v>25</v>
      </c>
      <c r="P58" s="54">
        <v>1.4</v>
      </c>
      <c r="Q58" s="23">
        <f t="shared" si="3"/>
        <v>1.895178082191781</v>
      </c>
      <c r="R58" s="55"/>
      <c r="S58" s="19"/>
    </row>
    <row r="59" spans="1:19" s="2" customFormat="1" ht="35.1" customHeight="1" x14ac:dyDescent="0.15">
      <c r="A59" s="86" t="s">
        <v>269</v>
      </c>
      <c r="B59" s="87"/>
      <c r="C59" s="10" t="s">
        <v>111</v>
      </c>
      <c r="D59" s="13"/>
      <c r="E59" s="13"/>
      <c r="F59" s="13"/>
      <c r="G59" s="13"/>
      <c r="H59" s="61"/>
      <c r="I59" s="13"/>
      <c r="J59" s="13"/>
      <c r="K59" s="14"/>
      <c r="L59" s="14"/>
      <c r="M59" s="10"/>
      <c r="N59" s="53"/>
      <c r="O59" s="10"/>
      <c r="P59" s="54"/>
      <c r="Q59" s="23">
        <f>SUM(Q45:Q58)</f>
        <v>41.506356164383561</v>
      </c>
      <c r="R59" s="55"/>
      <c r="S59" s="19"/>
    </row>
    <row r="60" spans="1:19" s="2" customFormat="1" ht="35.1" customHeight="1" x14ac:dyDescent="0.15">
      <c r="A60" s="10">
        <v>51</v>
      </c>
      <c r="B60" s="10" t="s">
        <v>77</v>
      </c>
      <c r="C60" s="10" t="s">
        <v>130</v>
      </c>
      <c r="D60" s="13" t="s">
        <v>131</v>
      </c>
      <c r="E60" s="13" t="s">
        <v>93</v>
      </c>
      <c r="F60" s="13">
        <v>50</v>
      </c>
      <c r="G60" s="13">
        <v>1300</v>
      </c>
      <c r="H60" s="61" t="s">
        <v>132</v>
      </c>
      <c r="I60" s="13">
        <v>200</v>
      </c>
      <c r="J60" s="13" t="s">
        <v>23</v>
      </c>
      <c r="K60" s="14">
        <v>43567</v>
      </c>
      <c r="L60" s="14">
        <v>43932</v>
      </c>
      <c r="M60" s="10">
        <v>365</v>
      </c>
      <c r="N60" s="53">
        <v>1.25</v>
      </c>
      <c r="O60" s="10" t="s">
        <v>25</v>
      </c>
      <c r="P60" s="54">
        <v>1.3</v>
      </c>
      <c r="Q60" s="23">
        <f>(2-N60)*P60*I60*(M60/365)/100</f>
        <v>1.9500000000000002</v>
      </c>
      <c r="R60" s="15"/>
      <c r="S60" s="19"/>
    </row>
    <row r="61" spans="1:19" s="2" customFormat="1" ht="35.1" customHeight="1" x14ac:dyDescent="0.15">
      <c r="A61" s="10">
        <v>52</v>
      </c>
      <c r="B61" s="10" t="s">
        <v>77</v>
      </c>
      <c r="C61" s="10" t="s">
        <v>130</v>
      </c>
      <c r="D61" s="13" t="s">
        <v>133</v>
      </c>
      <c r="E61" s="13" t="s">
        <v>134</v>
      </c>
      <c r="F61" s="13">
        <v>10</v>
      </c>
      <c r="G61" s="13">
        <v>300</v>
      </c>
      <c r="H61" s="61" t="s">
        <v>135</v>
      </c>
      <c r="I61" s="13">
        <v>400</v>
      </c>
      <c r="J61" s="13" t="s">
        <v>23</v>
      </c>
      <c r="K61" s="14">
        <v>43599</v>
      </c>
      <c r="L61" s="14">
        <v>43964</v>
      </c>
      <c r="M61" s="10">
        <v>365</v>
      </c>
      <c r="N61" s="53">
        <v>1</v>
      </c>
      <c r="O61" s="10" t="s">
        <v>25</v>
      </c>
      <c r="P61" s="54">
        <v>1.4</v>
      </c>
      <c r="Q61" s="23">
        <f>P61*I61*(M61/365)/100</f>
        <v>5.6</v>
      </c>
      <c r="R61" s="15"/>
      <c r="S61" s="19"/>
    </row>
    <row r="62" spans="1:19" s="2" customFormat="1" ht="35.1" customHeight="1" x14ac:dyDescent="0.15">
      <c r="A62" s="10">
        <v>53</v>
      </c>
      <c r="B62" s="10" t="s">
        <v>77</v>
      </c>
      <c r="C62" s="10" t="s">
        <v>130</v>
      </c>
      <c r="D62" s="13" t="s">
        <v>136</v>
      </c>
      <c r="E62" s="13" t="s">
        <v>137</v>
      </c>
      <c r="F62" s="13">
        <v>22</v>
      </c>
      <c r="G62" s="13">
        <v>450</v>
      </c>
      <c r="H62" s="61" t="s">
        <v>138</v>
      </c>
      <c r="I62" s="13">
        <v>1000</v>
      </c>
      <c r="J62" s="13" t="s">
        <v>23</v>
      </c>
      <c r="K62" s="14">
        <v>43726</v>
      </c>
      <c r="L62" s="14">
        <v>44091</v>
      </c>
      <c r="M62" s="10">
        <v>365</v>
      </c>
      <c r="N62" s="53">
        <v>1.25</v>
      </c>
      <c r="O62" s="10" t="s">
        <v>25</v>
      </c>
      <c r="P62" s="54">
        <v>1.3</v>
      </c>
      <c r="Q62" s="23">
        <f>(2-N62)*P62*I62*(M62/365)/100</f>
        <v>9.7500000000000018</v>
      </c>
      <c r="R62" s="15"/>
      <c r="S62" s="19"/>
    </row>
    <row r="63" spans="1:19" s="2" customFormat="1" ht="35.1" customHeight="1" x14ac:dyDescent="0.15">
      <c r="A63" s="10">
        <v>54</v>
      </c>
      <c r="B63" s="10" t="s">
        <v>77</v>
      </c>
      <c r="C63" s="10" t="s">
        <v>130</v>
      </c>
      <c r="D63" s="13" t="s">
        <v>139</v>
      </c>
      <c r="E63" s="13" t="s">
        <v>93</v>
      </c>
      <c r="F63" s="13">
        <v>63</v>
      </c>
      <c r="G63" s="13">
        <v>800</v>
      </c>
      <c r="H63" s="61" t="s">
        <v>140</v>
      </c>
      <c r="I63" s="13">
        <v>125</v>
      </c>
      <c r="J63" s="13" t="s">
        <v>23</v>
      </c>
      <c r="K63" s="14">
        <v>43781</v>
      </c>
      <c r="L63" s="14">
        <v>44511</v>
      </c>
      <c r="M63" s="10">
        <v>730</v>
      </c>
      <c r="N63" s="53">
        <v>0</v>
      </c>
      <c r="O63" s="10" t="s">
        <v>25</v>
      </c>
      <c r="P63" s="54">
        <v>1.4</v>
      </c>
      <c r="Q63" s="23">
        <f t="shared" ref="Q63:Q66" si="4">P63*I63*(M63/365)/100</f>
        <v>3.5</v>
      </c>
      <c r="R63" s="15"/>
      <c r="S63" s="19"/>
    </row>
    <row r="64" spans="1:19" s="2" customFormat="1" ht="35.1" customHeight="1" x14ac:dyDescent="0.15">
      <c r="A64" s="86" t="s">
        <v>269</v>
      </c>
      <c r="B64" s="87"/>
      <c r="C64" s="10" t="s">
        <v>130</v>
      </c>
      <c r="D64" s="13"/>
      <c r="E64" s="13"/>
      <c r="F64" s="13"/>
      <c r="G64" s="13"/>
      <c r="H64" s="61"/>
      <c r="I64" s="13"/>
      <c r="J64" s="13"/>
      <c r="K64" s="14"/>
      <c r="L64" s="14"/>
      <c r="M64" s="10"/>
      <c r="N64" s="53"/>
      <c r="O64" s="10"/>
      <c r="P64" s="54"/>
      <c r="Q64" s="23">
        <f>SUM(Q60:Q63)</f>
        <v>20.8</v>
      </c>
      <c r="R64" s="15"/>
      <c r="S64" s="19"/>
    </row>
    <row r="65" spans="1:23" s="2" customFormat="1" ht="35.1" customHeight="1" x14ac:dyDescent="0.15">
      <c r="A65" s="10">
        <v>55</v>
      </c>
      <c r="B65" s="10" t="s">
        <v>77</v>
      </c>
      <c r="C65" s="10" t="s">
        <v>141</v>
      </c>
      <c r="D65" s="13" t="s">
        <v>142</v>
      </c>
      <c r="E65" s="13" t="s">
        <v>75</v>
      </c>
      <c r="F65" s="13" t="s">
        <v>143</v>
      </c>
      <c r="G65" s="13" t="s">
        <v>144</v>
      </c>
      <c r="H65" s="61" t="s">
        <v>145</v>
      </c>
      <c r="I65" s="13">
        <v>160</v>
      </c>
      <c r="J65" s="13" t="s">
        <v>113</v>
      </c>
      <c r="K65" s="14">
        <v>43474</v>
      </c>
      <c r="L65" s="14">
        <v>43838</v>
      </c>
      <c r="M65" s="10">
        <v>365</v>
      </c>
      <c r="N65" s="53">
        <v>0.75</v>
      </c>
      <c r="O65" s="10" t="s">
        <v>25</v>
      </c>
      <c r="P65" s="54">
        <v>1.4</v>
      </c>
      <c r="Q65" s="23">
        <f t="shared" si="4"/>
        <v>2.2400000000000002</v>
      </c>
      <c r="R65" s="15"/>
      <c r="S65" s="19"/>
    </row>
    <row r="66" spans="1:23" s="2" customFormat="1" ht="35.1" customHeight="1" x14ac:dyDescent="0.15">
      <c r="A66" s="10">
        <v>56</v>
      </c>
      <c r="B66" s="10" t="s">
        <v>77</v>
      </c>
      <c r="C66" s="10" t="s">
        <v>141</v>
      </c>
      <c r="D66" s="13" t="s">
        <v>146</v>
      </c>
      <c r="E66" s="13" t="s">
        <v>80</v>
      </c>
      <c r="F66" s="13" t="s">
        <v>147</v>
      </c>
      <c r="G66" s="13" t="s">
        <v>148</v>
      </c>
      <c r="H66" s="61" t="s">
        <v>149</v>
      </c>
      <c r="I66" s="13">
        <v>130</v>
      </c>
      <c r="J66" s="13" t="s">
        <v>113</v>
      </c>
      <c r="K66" s="14">
        <v>43489</v>
      </c>
      <c r="L66" s="14">
        <v>43853</v>
      </c>
      <c r="M66" s="10">
        <v>365</v>
      </c>
      <c r="N66" s="53">
        <v>0.75</v>
      </c>
      <c r="O66" s="10" t="s">
        <v>25</v>
      </c>
      <c r="P66" s="54">
        <v>1.4</v>
      </c>
      <c r="Q66" s="23">
        <f t="shared" si="4"/>
        <v>1.82</v>
      </c>
      <c r="R66" s="15"/>
      <c r="S66" s="19"/>
    </row>
    <row r="67" spans="1:23" s="2" customFormat="1" ht="35.1" customHeight="1" x14ac:dyDescent="0.15">
      <c r="A67" s="10">
        <v>57</v>
      </c>
      <c r="B67" s="10" t="s">
        <v>77</v>
      </c>
      <c r="C67" s="10" t="s">
        <v>141</v>
      </c>
      <c r="D67" s="13" t="s">
        <v>150</v>
      </c>
      <c r="E67" s="13" t="s">
        <v>93</v>
      </c>
      <c r="F67" s="13" t="s">
        <v>151</v>
      </c>
      <c r="G67" s="13" t="s">
        <v>152</v>
      </c>
      <c r="H67" s="61" t="s">
        <v>153</v>
      </c>
      <c r="I67" s="13">
        <v>790</v>
      </c>
      <c r="J67" s="13" t="s">
        <v>113</v>
      </c>
      <c r="K67" s="14">
        <v>43498</v>
      </c>
      <c r="L67" s="14">
        <v>43862</v>
      </c>
      <c r="M67" s="10">
        <v>365</v>
      </c>
      <c r="N67" s="53">
        <v>1.8</v>
      </c>
      <c r="O67" s="10" t="s">
        <v>25</v>
      </c>
      <c r="P67" s="54">
        <v>1.2</v>
      </c>
      <c r="Q67" s="23">
        <f>(2-N67)*P67*I67*(M67/365)/100</f>
        <v>1.8959999999999995</v>
      </c>
      <c r="R67" s="15"/>
      <c r="S67" s="19"/>
    </row>
    <row r="68" spans="1:23" s="2" customFormat="1" ht="35.1" customHeight="1" x14ac:dyDescent="0.15">
      <c r="A68" s="10">
        <v>58</v>
      </c>
      <c r="B68" s="10" t="s">
        <v>77</v>
      </c>
      <c r="C68" s="10" t="s">
        <v>141</v>
      </c>
      <c r="D68" s="13" t="s">
        <v>154</v>
      </c>
      <c r="E68" s="13" t="s">
        <v>93</v>
      </c>
      <c r="F68" s="13" t="s">
        <v>155</v>
      </c>
      <c r="G68" s="13" t="s">
        <v>156</v>
      </c>
      <c r="H68" s="61" t="s">
        <v>157</v>
      </c>
      <c r="I68" s="13">
        <v>290</v>
      </c>
      <c r="J68" s="13" t="s">
        <v>113</v>
      </c>
      <c r="K68" s="14">
        <v>43599</v>
      </c>
      <c r="L68" s="14">
        <v>43935</v>
      </c>
      <c r="M68" s="10">
        <v>365</v>
      </c>
      <c r="N68" s="53">
        <v>0.75</v>
      </c>
      <c r="O68" s="10" t="s">
        <v>25</v>
      </c>
      <c r="P68" s="54">
        <v>1.4</v>
      </c>
      <c r="Q68" s="23">
        <f t="shared" ref="Q68:Q69" si="5">P68*I68*(M68/365)/100</f>
        <v>4.0599999999999996</v>
      </c>
      <c r="R68" s="15"/>
      <c r="S68" s="19"/>
    </row>
    <row r="69" spans="1:23" s="2" customFormat="1" ht="35.1" customHeight="1" x14ac:dyDescent="0.15">
      <c r="A69" s="10">
        <v>59</v>
      </c>
      <c r="B69" s="10" t="s">
        <v>77</v>
      </c>
      <c r="C69" s="10" t="s">
        <v>141</v>
      </c>
      <c r="D69" s="13" t="s">
        <v>158</v>
      </c>
      <c r="E69" s="13" t="s">
        <v>93</v>
      </c>
      <c r="F69" s="13" t="s">
        <v>159</v>
      </c>
      <c r="G69" s="13" t="s">
        <v>160</v>
      </c>
      <c r="H69" s="61" t="s">
        <v>161</v>
      </c>
      <c r="I69" s="13">
        <v>200</v>
      </c>
      <c r="J69" s="13" t="s">
        <v>113</v>
      </c>
      <c r="K69" s="14">
        <v>43684</v>
      </c>
      <c r="L69" s="14">
        <v>44033</v>
      </c>
      <c r="M69" s="10">
        <v>365</v>
      </c>
      <c r="N69" s="53">
        <v>0.75</v>
      </c>
      <c r="O69" s="10" t="s">
        <v>25</v>
      </c>
      <c r="P69" s="54">
        <v>1.4</v>
      </c>
      <c r="Q69" s="23">
        <f t="shared" si="5"/>
        <v>2.8</v>
      </c>
      <c r="R69" s="15"/>
      <c r="S69" s="19"/>
    </row>
    <row r="70" spans="1:23" s="2" customFormat="1" ht="35.1" customHeight="1" x14ac:dyDescent="0.15">
      <c r="A70" s="10">
        <v>60</v>
      </c>
      <c r="B70" s="10" t="s">
        <v>77</v>
      </c>
      <c r="C70" s="10" t="s">
        <v>141</v>
      </c>
      <c r="D70" s="13" t="s">
        <v>123</v>
      </c>
      <c r="E70" s="13" t="s">
        <v>93</v>
      </c>
      <c r="F70" s="13" t="s">
        <v>162</v>
      </c>
      <c r="G70" s="13" t="s">
        <v>163</v>
      </c>
      <c r="H70" s="61" t="s">
        <v>164</v>
      </c>
      <c r="I70" s="13">
        <v>300</v>
      </c>
      <c r="J70" s="13" t="s">
        <v>113</v>
      </c>
      <c r="K70" s="14">
        <v>43697</v>
      </c>
      <c r="L70" s="14">
        <v>44062</v>
      </c>
      <c r="M70" s="10">
        <v>365</v>
      </c>
      <c r="N70" s="53">
        <v>1.8</v>
      </c>
      <c r="O70" s="10" t="s">
        <v>25</v>
      </c>
      <c r="P70" s="54">
        <v>1.2</v>
      </c>
      <c r="Q70" s="23">
        <f t="shared" ref="Q70:Q72" si="6">(2-N70)*P70*I70*(M70/365)/100</f>
        <v>0.71999999999999986</v>
      </c>
      <c r="R70" s="15"/>
      <c r="S70" s="19"/>
    </row>
    <row r="71" spans="1:23" s="2" customFormat="1" ht="35.1" customHeight="1" x14ac:dyDescent="0.15">
      <c r="A71" s="10">
        <v>61</v>
      </c>
      <c r="B71" s="10" t="s">
        <v>77</v>
      </c>
      <c r="C71" s="10" t="s">
        <v>141</v>
      </c>
      <c r="D71" s="13" t="s">
        <v>165</v>
      </c>
      <c r="E71" s="13" t="s">
        <v>93</v>
      </c>
      <c r="F71" s="13" t="s">
        <v>166</v>
      </c>
      <c r="G71" s="13" t="s">
        <v>167</v>
      </c>
      <c r="H71" s="61" t="s">
        <v>168</v>
      </c>
      <c r="I71" s="13">
        <v>500</v>
      </c>
      <c r="J71" s="13" t="s">
        <v>113</v>
      </c>
      <c r="K71" s="14">
        <v>43706</v>
      </c>
      <c r="L71" s="14">
        <v>44070</v>
      </c>
      <c r="M71" s="10">
        <v>365</v>
      </c>
      <c r="N71" s="53">
        <v>1.8</v>
      </c>
      <c r="O71" s="10" t="s">
        <v>113</v>
      </c>
      <c r="P71" s="54">
        <v>1.3</v>
      </c>
      <c r="Q71" s="23">
        <f t="shared" si="6"/>
        <v>1.2999999999999998</v>
      </c>
      <c r="R71" s="15"/>
      <c r="S71" s="19"/>
    </row>
    <row r="72" spans="1:23" s="2" customFormat="1" ht="35.1" customHeight="1" x14ac:dyDescent="0.15">
      <c r="A72" s="10">
        <v>62</v>
      </c>
      <c r="B72" s="10" t="s">
        <v>77</v>
      </c>
      <c r="C72" s="10" t="s">
        <v>141</v>
      </c>
      <c r="D72" s="13" t="s">
        <v>169</v>
      </c>
      <c r="E72" s="13" t="s">
        <v>93</v>
      </c>
      <c r="F72" s="13" t="s">
        <v>162</v>
      </c>
      <c r="G72" s="13" t="s">
        <v>170</v>
      </c>
      <c r="H72" s="61" t="s">
        <v>171</v>
      </c>
      <c r="I72" s="13">
        <v>500</v>
      </c>
      <c r="J72" s="13" t="s">
        <v>113</v>
      </c>
      <c r="K72" s="14">
        <v>43794</v>
      </c>
      <c r="L72" s="14">
        <v>44160</v>
      </c>
      <c r="M72" s="10">
        <v>365</v>
      </c>
      <c r="N72" s="53">
        <v>1.8</v>
      </c>
      <c r="O72" s="10" t="s">
        <v>113</v>
      </c>
      <c r="P72" s="54">
        <v>1.3</v>
      </c>
      <c r="Q72" s="23">
        <f t="shared" si="6"/>
        <v>1.2999999999999998</v>
      </c>
      <c r="R72" s="15"/>
      <c r="S72" s="19"/>
    </row>
    <row r="73" spans="1:23" s="2" customFormat="1" ht="35.1" customHeight="1" x14ac:dyDescent="0.15">
      <c r="A73" s="86" t="s">
        <v>269</v>
      </c>
      <c r="B73" s="87"/>
      <c r="C73" s="10" t="s">
        <v>141</v>
      </c>
      <c r="D73" s="11"/>
      <c r="E73" s="11"/>
      <c r="F73" s="11"/>
      <c r="G73" s="11"/>
      <c r="H73" s="59"/>
      <c r="I73" s="11"/>
      <c r="J73" s="13"/>
      <c r="K73" s="48"/>
      <c r="L73" s="14"/>
      <c r="M73" s="10"/>
      <c r="N73" s="52"/>
      <c r="O73" s="10"/>
      <c r="P73" s="54"/>
      <c r="Q73" s="23">
        <f>SUM(Q65:Q72)</f>
        <v>16.135999999999999</v>
      </c>
      <c r="R73" s="15"/>
      <c r="S73" s="19"/>
    </row>
    <row r="74" spans="1:23" s="2" customFormat="1" ht="35.1" customHeight="1" x14ac:dyDescent="0.15">
      <c r="A74" s="86" t="s">
        <v>50</v>
      </c>
      <c r="B74" s="87"/>
      <c r="C74" s="10" t="s">
        <v>270</v>
      </c>
      <c r="D74" s="12"/>
      <c r="E74" s="12"/>
      <c r="F74" s="12"/>
      <c r="G74" s="12"/>
      <c r="H74" s="10"/>
      <c r="I74" s="10"/>
      <c r="J74" s="10"/>
      <c r="K74" s="14"/>
      <c r="L74" s="14"/>
      <c r="M74" s="10"/>
      <c r="N74" s="10"/>
      <c r="O74" s="10"/>
      <c r="P74" s="10"/>
      <c r="Q74" s="23">
        <f>Q18+Q27+Q44+Q59+Q64+Q73</f>
        <v>165.45820616438357</v>
      </c>
      <c r="R74" s="15"/>
      <c r="S74" s="19"/>
    </row>
    <row r="75" spans="1:23" s="3" customFormat="1" ht="25.5" customHeight="1" x14ac:dyDescent="0.15">
      <c r="A75" s="73" t="s">
        <v>51</v>
      </c>
      <c r="B75" s="73"/>
      <c r="C75" s="74" t="s">
        <v>52</v>
      </c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21"/>
      <c r="T75" s="8"/>
      <c r="U75" s="8"/>
      <c r="V75" s="8"/>
      <c r="W75" s="8"/>
    </row>
    <row r="76" spans="1:23" s="3" customFormat="1" ht="22.5" customHeight="1" x14ac:dyDescent="0.15">
      <c r="A76" s="49"/>
      <c r="B76" s="50"/>
      <c r="C76" s="75" t="s">
        <v>53</v>
      </c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21"/>
      <c r="T76" s="8"/>
      <c r="U76" s="8"/>
      <c r="V76" s="8"/>
      <c r="W76" s="8"/>
    </row>
    <row r="77" spans="1:23" s="3" customFormat="1" ht="48" customHeight="1" x14ac:dyDescent="0.15">
      <c r="A77" s="51"/>
      <c r="B77" s="51"/>
      <c r="C77" s="76" t="s">
        <v>54</v>
      </c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51"/>
      <c r="T77" s="5"/>
      <c r="U77" s="5"/>
      <c r="V77" s="5"/>
      <c r="W77" s="5"/>
    </row>
    <row r="78" spans="1:23" x14ac:dyDescent="0.15"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</row>
  </sheetData>
  <autoFilter ref="A5:W77"/>
  <mergeCells count="29">
    <mergeCell ref="R4:R5"/>
    <mergeCell ref="A74:B74"/>
    <mergeCell ref="A73:B73"/>
    <mergeCell ref="A64:B64"/>
    <mergeCell ref="A59:B59"/>
    <mergeCell ref="A44:B44"/>
    <mergeCell ref="A27:B27"/>
    <mergeCell ref="A18:B18"/>
    <mergeCell ref="M4:M5"/>
    <mergeCell ref="N4:N5"/>
    <mergeCell ref="O4:O5"/>
    <mergeCell ref="P4:P5"/>
    <mergeCell ref="Q4:Q5"/>
    <mergeCell ref="A1:B1"/>
    <mergeCell ref="A75:B75"/>
    <mergeCell ref="C75:R75"/>
    <mergeCell ref="C76:R76"/>
    <mergeCell ref="C77:R77"/>
    <mergeCell ref="A2:R2"/>
    <mergeCell ref="A3:R3"/>
    <mergeCell ref="D4:G4"/>
    <mergeCell ref="A4:A5"/>
    <mergeCell ref="B4:B5"/>
    <mergeCell ref="C4:C5"/>
    <mergeCell ref="H4:H5"/>
    <mergeCell ref="I4:I5"/>
    <mergeCell ref="J4:J5"/>
    <mergeCell ref="K4:K5"/>
    <mergeCell ref="L4:L5"/>
  </mergeCells>
  <phoneticPr fontId="11" type="noConversion"/>
  <pageMargins left="0.15748031496062992" right="0.19685039370078741" top="0.35433070866141736" bottom="7.874015748031496E-2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zoomScaleNormal="100" workbookViewId="0">
      <selection activeCell="A2" sqref="A2:O2"/>
    </sheetView>
  </sheetViews>
  <sheetFormatPr defaultColWidth="9" defaultRowHeight="13.5" x14ac:dyDescent="0.15"/>
  <cols>
    <col min="1" max="1" width="6.25" customWidth="1"/>
    <col min="2" max="2" width="7.25" customWidth="1"/>
    <col min="3" max="3" width="14.5" customWidth="1"/>
    <col min="4" max="4" width="12.75" customWidth="1"/>
    <col min="5" max="7" width="7.875" customWidth="1"/>
    <col min="8" max="8" width="9.5" customWidth="1"/>
    <col min="9" max="9" width="10.125" style="65" customWidth="1"/>
    <col min="10" max="10" width="11.25" style="65" customWidth="1"/>
    <col min="11" max="12" width="8.125" customWidth="1"/>
    <col min="13" max="13" width="8.75" customWidth="1"/>
    <col min="15" max="15" width="9.375" customWidth="1"/>
  </cols>
  <sheetData>
    <row r="1" spans="1:15" ht="14.25" customHeight="1" x14ac:dyDescent="0.15">
      <c r="A1" s="95" t="s">
        <v>272</v>
      </c>
      <c r="B1" s="95"/>
      <c r="C1" s="25"/>
      <c r="D1" s="25"/>
      <c r="E1" s="34"/>
      <c r="F1" s="34"/>
      <c r="G1" s="34"/>
      <c r="H1" s="25"/>
      <c r="I1" s="64"/>
      <c r="J1" s="64"/>
      <c r="K1" s="43"/>
      <c r="L1" s="25"/>
      <c r="M1" s="45"/>
      <c r="N1" s="25"/>
      <c r="O1" s="25"/>
    </row>
    <row r="2" spans="1:15" ht="38.25" customHeight="1" x14ac:dyDescent="0.15">
      <c r="A2" s="97" t="s">
        <v>281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97"/>
      <c r="M2" s="99"/>
      <c r="N2" s="97"/>
      <c r="O2" s="97"/>
    </row>
    <row r="3" spans="1:15" ht="27" customHeight="1" x14ac:dyDescent="0.15">
      <c r="A3" s="100" t="s">
        <v>56</v>
      </c>
      <c r="B3" s="100"/>
      <c r="C3" s="100"/>
      <c r="D3" s="100"/>
      <c r="E3" s="101"/>
      <c r="F3" s="101"/>
      <c r="G3" s="101"/>
      <c r="H3" s="100"/>
      <c r="I3" s="100"/>
      <c r="J3" s="100"/>
      <c r="K3" s="102"/>
      <c r="L3" s="100"/>
      <c r="M3" s="103"/>
      <c r="N3" s="100"/>
      <c r="O3" s="100"/>
    </row>
    <row r="4" spans="1:15" s="1" customFormat="1" ht="34.5" customHeight="1" x14ac:dyDescent="0.15">
      <c r="A4" s="104" t="s">
        <v>2</v>
      </c>
      <c r="B4" s="89" t="s">
        <v>3</v>
      </c>
      <c r="C4" s="89" t="s">
        <v>4</v>
      </c>
      <c r="D4" s="89" t="s">
        <v>5</v>
      </c>
      <c r="E4" s="89"/>
      <c r="F4" s="89"/>
      <c r="G4" s="89"/>
      <c r="H4" s="89" t="s">
        <v>6</v>
      </c>
      <c r="I4" s="105" t="s">
        <v>9</v>
      </c>
      <c r="J4" s="105" t="s">
        <v>10</v>
      </c>
      <c r="K4" s="106" t="s">
        <v>11</v>
      </c>
      <c r="L4" s="89" t="s">
        <v>57</v>
      </c>
      <c r="M4" s="90" t="s">
        <v>58</v>
      </c>
      <c r="N4" s="89" t="s">
        <v>55</v>
      </c>
      <c r="O4" s="89" t="s">
        <v>16</v>
      </c>
    </row>
    <row r="5" spans="1:15" s="2" customFormat="1" ht="39.75" customHeight="1" x14ac:dyDescent="0.15">
      <c r="A5" s="104"/>
      <c r="B5" s="89"/>
      <c r="C5" s="89"/>
      <c r="D5" s="30" t="s">
        <v>17</v>
      </c>
      <c r="E5" s="35" t="s">
        <v>18</v>
      </c>
      <c r="F5" s="35" t="s">
        <v>19</v>
      </c>
      <c r="G5" s="35" t="s">
        <v>20</v>
      </c>
      <c r="H5" s="89"/>
      <c r="I5" s="105"/>
      <c r="J5" s="105"/>
      <c r="K5" s="106"/>
      <c r="L5" s="89"/>
      <c r="M5" s="90"/>
      <c r="N5" s="89"/>
      <c r="O5" s="89"/>
    </row>
    <row r="6" spans="1:15" s="57" customFormat="1" ht="36" customHeight="1" x14ac:dyDescent="0.15">
      <c r="A6" s="26">
        <v>1</v>
      </c>
      <c r="B6" s="26" t="s">
        <v>267</v>
      </c>
      <c r="C6" s="29" t="s">
        <v>141</v>
      </c>
      <c r="D6" s="32" t="s">
        <v>173</v>
      </c>
      <c r="E6" s="36" t="s">
        <v>93</v>
      </c>
      <c r="F6" s="37" t="s">
        <v>174</v>
      </c>
      <c r="G6" s="40" t="s">
        <v>175</v>
      </c>
      <c r="H6" s="29" t="s">
        <v>176</v>
      </c>
      <c r="I6" s="42">
        <v>43523</v>
      </c>
      <c r="J6" s="42">
        <v>43815</v>
      </c>
      <c r="K6" s="37" t="s">
        <v>177</v>
      </c>
      <c r="L6" s="26">
        <v>480</v>
      </c>
      <c r="M6" s="46">
        <f t="shared" ref="M6:M39" si="0">L6*(K6/365)</f>
        <v>399.78082191780823</v>
      </c>
      <c r="N6" s="32" t="s">
        <v>172</v>
      </c>
      <c r="O6" s="26"/>
    </row>
    <row r="7" spans="1:15" s="57" customFormat="1" ht="36" customHeight="1" x14ac:dyDescent="0.15">
      <c r="A7" s="26">
        <v>2</v>
      </c>
      <c r="B7" s="26" t="s">
        <v>267</v>
      </c>
      <c r="C7" s="29" t="s">
        <v>141</v>
      </c>
      <c r="D7" s="32" t="s">
        <v>178</v>
      </c>
      <c r="E7" s="26" t="s">
        <v>93</v>
      </c>
      <c r="F7" s="26">
        <v>96</v>
      </c>
      <c r="G7" s="37" t="s">
        <v>179</v>
      </c>
      <c r="H7" s="29" t="s">
        <v>180</v>
      </c>
      <c r="I7" s="42">
        <v>43475</v>
      </c>
      <c r="J7" s="42">
        <v>43840</v>
      </c>
      <c r="K7" s="37">
        <v>365</v>
      </c>
      <c r="L7" s="26">
        <v>200</v>
      </c>
      <c r="M7" s="46">
        <f t="shared" si="0"/>
        <v>200</v>
      </c>
      <c r="N7" s="32" t="s">
        <v>172</v>
      </c>
      <c r="O7" s="26"/>
    </row>
    <row r="8" spans="1:15" s="57" customFormat="1" ht="36" customHeight="1" x14ac:dyDescent="0.15">
      <c r="A8" s="26">
        <v>3</v>
      </c>
      <c r="B8" s="26" t="s">
        <v>267</v>
      </c>
      <c r="C8" s="29" t="s">
        <v>141</v>
      </c>
      <c r="D8" s="32" t="s">
        <v>181</v>
      </c>
      <c r="E8" s="26" t="s">
        <v>93</v>
      </c>
      <c r="F8" s="26">
        <v>95</v>
      </c>
      <c r="G8" s="37" t="s">
        <v>182</v>
      </c>
      <c r="H8" s="29" t="s">
        <v>183</v>
      </c>
      <c r="I8" s="42">
        <v>43495</v>
      </c>
      <c r="J8" s="42">
        <v>43859</v>
      </c>
      <c r="K8" s="37">
        <v>365</v>
      </c>
      <c r="L8" s="26">
        <v>200</v>
      </c>
      <c r="M8" s="46">
        <f t="shared" si="0"/>
        <v>200</v>
      </c>
      <c r="N8" s="32" t="s">
        <v>172</v>
      </c>
      <c r="O8" s="26"/>
    </row>
    <row r="9" spans="1:15" s="57" customFormat="1" ht="36" customHeight="1" x14ac:dyDescent="0.15">
      <c r="A9" s="26">
        <v>4</v>
      </c>
      <c r="B9" s="26" t="s">
        <v>267</v>
      </c>
      <c r="C9" s="29" t="s">
        <v>141</v>
      </c>
      <c r="D9" s="32" t="s">
        <v>184</v>
      </c>
      <c r="E9" s="36" t="s">
        <v>93</v>
      </c>
      <c r="F9" s="26">
        <v>118</v>
      </c>
      <c r="G9" s="40" t="s">
        <v>185</v>
      </c>
      <c r="H9" s="29" t="s">
        <v>186</v>
      </c>
      <c r="I9" s="42">
        <v>43507</v>
      </c>
      <c r="J9" s="42">
        <v>43872</v>
      </c>
      <c r="K9" s="37">
        <v>365</v>
      </c>
      <c r="L9" s="26">
        <v>500</v>
      </c>
      <c r="M9" s="46">
        <f t="shared" si="0"/>
        <v>500</v>
      </c>
      <c r="N9" s="32" t="s">
        <v>172</v>
      </c>
      <c r="O9" s="26"/>
    </row>
    <row r="10" spans="1:15" s="57" customFormat="1" ht="36" customHeight="1" x14ac:dyDescent="0.15">
      <c r="A10" s="26">
        <v>5</v>
      </c>
      <c r="B10" s="26" t="s">
        <v>267</v>
      </c>
      <c r="C10" s="29" t="s">
        <v>141</v>
      </c>
      <c r="D10" s="32" t="s">
        <v>187</v>
      </c>
      <c r="E10" s="26" t="s">
        <v>93</v>
      </c>
      <c r="F10" s="26">
        <v>18</v>
      </c>
      <c r="G10" s="37" t="s">
        <v>188</v>
      </c>
      <c r="H10" s="29" t="s">
        <v>189</v>
      </c>
      <c r="I10" s="42">
        <v>43514</v>
      </c>
      <c r="J10" s="42">
        <v>43858</v>
      </c>
      <c r="K10" s="37">
        <v>365</v>
      </c>
      <c r="L10" s="26">
        <v>500</v>
      </c>
      <c r="M10" s="46">
        <f t="shared" si="0"/>
        <v>500</v>
      </c>
      <c r="N10" s="32" t="s">
        <v>172</v>
      </c>
      <c r="O10" s="26"/>
    </row>
    <row r="11" spans="1:15" s="57" customFormat="1" ht="36" customHeight="1" x14ac:dyDescent="0.15">
      <c r="A11" s="26">
        <v>6</v>
      </c>
      <c r="B11" s="26" t="s">
        <v>267</v>
      </c>
      <c r="C11" s="29" t="s">
        <v>141</v>
      </c>
      <c r="D11" s="32" t="s">
        <v>190</v>
      </c>
      <c r="E11" s="26" t="s">
        <v>93</v>
      </c>
      <c r="F11" s="26">
        <v>62</v>
      </c>
      <c r="G11" s="37" t="s">
        <v>191</v>
      </c>
      <c r="H11" s="29" t="s">
        <v>192</v>
      </c>
      <c r="I11" s="42">
        <v>43522</v>
      </c>
      <c r="J11" s="42">
        <v>43887</v>
      </c>
      <c r="K11" s="37">
        <v>365</v>
      </c>
      <c r="L11" s="26">
        <v>300</v>
      </c>
      <c r="M11" s="46">
        <f t="shared" si="0"/>
        <v>300</v>
      </c>
      <c r="N11" s="32" t="s">
        <v>172</v>
      </c>
      <c r="O11" s="26"/>
    </row>
    <row r="12" spans="1:15" s="57" customFormat="1" ht="36" customHeight="1" x14ac:dyDescent="0.15">
      <c r="A12" s="26">
        <v>7</v>
      </c>
      <c r="B12" s="26" t="s">
        <v>267</v>
      </c>
      <c r="C12" s="29" t="s">
        <v>141</v>
      </c>
      <c r="D12" s="32" t="s">
        <v>112</v>
      </c>
      <c r="E12" s="26" t="s">
        <v>193</v>
      </c>
      <c r="F12" s="26">
        <v>35</v>
      </c>
      <c r="G12" s="37" t="s">
        <v>194</v>
      </c>
      <c r="H12" s="29" t="s">
        <v>195</v>
      </c>
      <c r="I12" s="42">
        <v>43531</v>
      </c>
      <c r="J12" s="42">
        <v>43881</v>
      </c>
      <c r="K12" s="37">
        <v>365</v>
      </c>
      <c r="L12" s="26">
        <v>150</v>
      </c>
      <c r="M12" s="46">
        <f t="shared" si="0"/>
        <v>150</v>
      </c>
      <c r="N12" s="32" t="s">
        <v>172</v>
      </c>
      <c r="O12" s="26"/>
    </row>
    <row r="13" spans="1:15" s="57" customFormat="1" ht="36" customHeight="1" x14ac:dyDescent="0.15">
      <c r="A13" s="26">
        <v>8</v>
      </c>
      <c r="B13" s="26" t="s">
        <v>267</v>
      </c>
      <c r="C13" s="29" t="s">
        <v>141</v>
      </c>
      <c r="D13" s="32" t="s">
        <v>196</v>
      </c>
      <c r="E13" s="26" t="s">
        <v>93</v>
      </c>
      <c r="F13" s="38" t="s">
        <v>197</v>
      </c>
      <c r="G13" s="40" t="s">
        <v>198</v>
      </c>
      <c r="H13" s="29" t="s">
        <v>199</v>
      </c>
      <c r="I13" s="42">
        <v>43529</v>
      </c>
      <c r="J13" s="42">
        <v>43817</v>
      </c>
      <c r="K13" s="37" t="s">
        <v>200</v>
      </c>
      <c r="L13" s="26">
        <v>300</v>
      </c>
      <c r="M13" s="46">
        <f t="shared" si="0"/>
        <v>250.68493150684932</v>
      </c>
      <c r="N13" s="32" t="s">
        <v>172</v>
      </c>
      <c r="O13" s="26"/>
    </row>
    <row r="14" spans="1:15" s="57" customFormat="1" ht="36" customHeight="1" x14ac:dyDescent="0.15">
      <c r="A14" s="26">
        <v>9</v>
      </c>
      <c r="B14" s="26" t="s">
        <v>267</v>
      </c>
      <c r="C14" s="29" t="s">
        <v>141</v>
      </c>
      <c r="D14" s="32" t="s">
        <v>201</v>
      </c>
      <c r="E14" s="26" t="s">
        <v>93</v>
      </c>
      <c r="F14" s="38" t="s">
        <v>202</v>
      </c>
      <c r="G14" s="40" t="s">
        <v>203</v>
      </c>
      <c r="H14" s="29" t="s">
        <v>204</v>
      </c>
      <c r="I14" s="42">
        <v>43546</v>
      </c>
      <c r="J14" s="42">
        <v>43821</v>
      </c>
      <c r="K14" s="37" t="s">
        <v>200</v>
      </c>
      <c r="L14" s="26">
        <v>500</v>
      </c>
      <c r="M14" s="46">
        <f t="shared" si="0"/>
        <v>417.8082191780822</v>
      </c>
      <c r="N14" s="32" t="s">
        <v>172</v>
      </c>
      <c r="O14" s="26"/>
    </row>
    <row r="15" spans="1:15" s="57" customFormat="1" ht="36" customHeight="1" x14ac:dyDescent="0.15">
      <c r="A15" s="26">
        <v>10</v>
      </c>
      <c r="B15" s="26" t="s">
        <v>267</v>
      </c>
      <c r="C15" s="15" t="s">
        <v>141</v>
      </c>
      <c r="D15" s="33" t="s">
        <v>205</v>
      </c>
      <c r="E15" s="27" t="s">
        <v>27</v>
      </c>
      <c r="F15" s="27">
        <v>30</v>
      </c>
      <c r="G15" s="40" t="s">
        <v>206</v>
      </c>
      <c r="H15" s="15" t="s">
        <v>207</v>
      </c>
      <c r="I15" s="56">
        <v>43579</v>
      </c>
      <c r="J15" s="56">
        <v>43945</v>
      </c>
      <c r="K15" s="40">
        <v>365</v>
      </c>
      <c r="L15" s="27">
        <v>300</v>
      </c>
      <c r="M15" s="47">
        <f t="shared" si="0"/>
        <v>300</v>
      </c>
      <c r="N15" s="33" t="s">
        <v>208</v>
      </c>
      <c r="O15" s="27"/>
    </row>
    <row r="16" spans="1:15" s="57" customFormat="1" ht="36" customHeight="1" x14ac:dyDescent="0.15">
      <c r="A16" s="26">
        <v>11</v>
      </c>
      <c r="B16" s="26" t="s">
        <v>267</v>
      </c>
      <c r="C16" s="29" t="s">
        <v>141</v>
      </c>
      <c r="D16" s="32" t="s">
        <v>209</v>
      </c>
      <c r="E16" s="26" t="s">
        <v>93</v>
      </c>
      <c r="F16" s="38" t="s">
        <v>210</v>
      </c>
      <c r="G16" s="37" t="s">
        <v>211</v>
      </c>
      <c r="H16" s="29" t="s">
        <v>212</v>
      </c>
      <c r="I16" s="42">
        <v>43566</v>
      </c>
      <c r="J16" s="42">
        <v>43931</v>
      </c>
      <c r="K16" s="37">
        <v>365</v>
      </c>
      <c r="L16" s="26">
        <v>500</v>
      </c>
      <c r="M16" s="46">
        <f t="shared" si="0"/>
        <v>500</v>
      </c>
      <c r="N16" s="32" t="s">
        <v>208</v>
      </c>
      <c r="O16" s="26"/>
    </row>
    <row r="17" spans="1:15" s="57" customFormat="1" ht="36" customHeight="1" x14ac:dyDescent="0.15">
      <c r="A17" s="26">
        <v>12</v>
      </c>
      <c r="B17" s="26" t="s">
        <v>267</v>
      </c>
      <c r="C17" s="29" t="s">
        <v>141</v>
      </c>
      <c r="D17" s="32" t="s">
        <v>213</v>
      </c>
      <c r="E17" s="36" t="s">
        <v>93</v>
      </c>
      <c r="F17" s="26">
        <v>400</v>
      </c>
      <c r="G17" s="37" t="s">
        <v>214</v>
      </c>
      <c r="H17" s="29" t="s">
        <v>215</v>
      </c>
      <c r="I17" s="42">
        <v>43599</v>
      </c>
      <c r="J17" s="42">
        <v>43965</v>
      </c>
      <c r="K17" s="37">
        <v>365</v>
      </c>
      <c r="L17" s="26">
        <v>500</v>
      </c>
      <c r="M17" s="46">
        <f t="shared" si="0"/>
        <v>500</v>
      </c>
      <c r="N17" s="32" t="s">
        <v>208</v>
      </c>
      <c r="O17" s="26"/>
    </row>
    <row r="18" spans="1:15" s="57" customFormat="1" ht="36" customHeight="1" x14ac:dyDescent="0.15">
      <c r="A18" s="26">
        <v>13</v>
      </c>
      <c r="B18" s="26" t="s">
        <v>267</v>
      </c>
      <c r="C18" s="29" t="s">
        <v>141</v>
      </c>
      <c r="D18" s="32" t="s">
        <v>216</v>
      </c>
      <c r="E18" s="26" t="s">
        <v>217</v>
      </c>
      <c r="F18" s="26">
        <v>24</v>
      </c>
      <c r="G18" s="37" t="s">
        <v>218</v>
      </c>
      <c r="H18" s="29" t="s">
        <v>219</v>
      </c>
      <c r="I18" s="42">
        <v>43630</v>
      </c>
      <c r="J18" s="42">
        <v>43992</v>
      </c>
      <c r="K18" s="37">
        <v>365</v>
      </c>
      <c r="L18" s="26">
        <v>650</v>
      </c>
      <c r="M18" s="46">
        <f t="shared" si="0"/>
        <v>650</v>
      </c>
      <c r="N18" s="32" t="s">
        <v>208</v>
      </c>
      <c r="O18" s="26"/>
    </row>
    <row r="19" spans="1:15" s="57" customFormat="1" ht="36" customHeight="1" x14ac:dyDescent="0.15">
      <c r="A19" s="26">
        <v>14</v>
      </c>
      <c r="B19" s="26" t="s">
        <v>267</v>
      </c>
      <c r="C19" s="29" t="s">
        <v>141</v>
      </c>
      <c r="D19" s="32" t="s">
        <v>220</v>
      </c>
      <c r="E19" s="26" t="s">
        <v>93</v>
      </c>
      <c r="F19" s="26">
        <v>11</v>
      </c>
      <c r="G19" s="37" t="s">
        <v>221</v>
      </c>
      <c r="H19" s="29" t="s">
        <v>222</v>
      </c>
      <c r="I19" s="42">
        <v>43630</v>
      </c>
      <c r="J19" s="42">
        <v>43994</v>
      </c>
      <c r="K19" s="37">
        <v>365</v>
      </c>
      <c r="L19" s="26">
        <v>646</v>
      </c>
      <c r="M19" s="46">
        <f t="shared" si="0"/>
        <v>646</v>
      </c>
      <c r="N19" s="32" t="s">
        <v>208</v>
      </c>
      <c r="O19" s="26"/>
    </row>
    <row r="20" spans="1:15" s="57" customFormat="1" ht="36" customHeight="1" x14ac:dyDescent="0.15">
      <c r="A20" s="26">
        <v>15</v>
      </c>
      <c r="B20" s="26" t="s">
        <v>267</v>
      </c>
      <c r="C20" s="29" t="s">
        <v>141</v>
      </c>
      <c r="D20" s="32" t="s">
        <v>223</v>
      </c>
      <c r="E20" s="26" t="s">
        <v>217</v>
      </c>
      <c r="F20" s="38" t="s">
        <v>147</v>
      </c>
      <c r="G20" s="37" t="s">
        <v>224</v>
      </c>
      <c r="H20" s="29" t="s">
        <v>225</v>
      </c>
      <c r="I20" s="42">
        <v>43696</v>
      </c>
      <c r="J20" s="42">
        <v>44061</v>
      </c>
      <c r="K20" s="37">
        <v>365</v>
      </c>
      <c r="L20" s="26">
        <v>425</v>
      </c>
      <c r="M20" s="46">
        <f t="shared" si="0"/>
        <v>425</v>
      </c>
      <c r="N20" s="32" t="s">
        <v>226</v>
      </c>
      <c r="O20" s="26"/>
    </row>
    <row r="21" spans="1:15" s="57" customFormat="1" ht="36" customHeight="1" x14ac:dyDescent="0.15">
      <c r="A21" s="26">
        <v>16</v>
      </c>
      <c r="B21" s="26" t="s">
        <v>267</v>
      </c>
      <c r="C21" s="29" t="s">
        <v>141</v>
      </c>
      <c r="D21" s="32" t="s">
        <v>165</v>
      </c>
      <c r="E21" s="36" t="s">
        <v>93</v>
      </c>
      <c r="F21" s="26">
        <v>62</v>
      </c>
      <c r="G21" s="37" t="s">
        <v>167</v>
      </c>
      <c r="H21" s="29" t="s">
        <v>168</v>
      </c>
      <c r="I21" s="42">
        <v>43706</v>
      </c>
      <c r="J21" s="42">
        <v>44070</v>
      </c>
      <c r="K21" s="37">
        <v>365</v>
      </c>
      <c r="L21" s="26">
        <v>500</v>
      </c>
      <c r="M21" s="46">
        <f t="shared" si="0"/>
        <v>500</v>
      </c>
      <c r="N21" s="32" t="s">
        <v>226</v>
      </c>
      <c r="O21" s="26"/>
    </row>
    <row r="22" spans="1:15" s="57" customFormat="1" ht="36" customHeight="1" x14ac:dyDescent="0.15">
      <c r="A22" s="26">
        <v>17</v>
      </c>
      <c r="B22" s="26" t="s">
        <v>267</v>
      </c>
      <c r="C22" s="29" t="s">
        <v>141</v>
      </c>
      <c r="D22" s="32" t="s">
        <v>227</v>
      </c>
      <c r="E22" s="26" t="s">
        <v>93</v>
      </c>
      <c r="F22" s="26">
        <v>18</v>
      </c>
      <c r="G22" s="37" t="s">
        <v>228</v>
      </c>
      <c r="H22" s="29" t="s">
        <v>229</v>
      </c>
      <c r="I22" s="42">
        <v>43712</v>
      </c>
      <c r="J22" s="42">
        <v>44078</v>
      </c>
      <c r="K22" s="37">
        <v>365</v>
      </c>
      <c r="L22" s="26">
        <v>200</v>
      </c>
      <c r="M22" s="46">
        <f t="shared" si="0"/>
        <v>200</v>
      </c>
      <c r="N22" s="32" t="s">
        <v>226</v>
      </c>
      <c r="O22" s="26"/>
    </row>
    <row r="23" spans="1:15" s="57" customFormat="1" ht="36" customHeight="1" x14ac:dyDescent="0.15">
      <c r="A23" s="26">
        <v>18</v>
      </c>
      <c r="B23" s="26" t="s">
        <v>267</v>
      </c>
      <c r="C23" s="29" t="s">
        <v>141</v>
      </c>
      <c r="D23" s="32" t="s">
        <v>230</v>
      </c>
      <c r="E23" s="26" t="s">
        <v>217</v>
      </c>
      <c r="F23" s="26">
        <v>18</v>
      </c>
      <c r="G23" s="37" t="s">
        <v>231</v>
      </c>
      <c r="H23" s="29" t="s">
        <v>232</v>
      </c>
      <c r="I23" s="42">
        <v>43736</v>
      </c>
      <c r="J23" s="42">
        <v>44101</v>
      </c>
      <c r="K23" s="37">
        <v>365</v>
      </c>
      <c r="L23" s="26">
        <v>425</v>
      </c>
      <c r="M23" s="46">
        <f t="shared" si="0"/>
        <v>425</v>
      </c>
      <c r="N23" s="32" t="s">
        <v>226</v>
      </c>
      <c r="O23" s="26"/>
    </row>
    <row r="24" spans="1:15" s="57" customFormat="1" ht="36" customHeight="1" x14ac:dyDescent="0.15">
      <c r="A24" s="26">
        <v>19</v>
      </c>
      <c r="B24" s="26" t="s">
        <v>267</v>
      </c>
      <c r="C24" s="29" t="s">
        <v>141</v>
      </c>
      <c r="D24" s="32" t="s">
        <v>233</v>
      </c>
      <c r="E24" s="26" t="s">
        <v>93</v>
      </c>
      <c r="F24" s="38" t="s">
        <v>234</v>
      </c>
      <c r="G24" s="37" t="s">
        <v>235</v>
      </c>
      <c r="H24" s="29" t="s">
        <v>236</v>
      </c>
      <c r="I24" s="42">
        <v>43737</v>
      </c>
      <c r="J24" s="42">
        <v>44102</v>
      </c>
      <c r="K24" s="37">
        <v>365</v>
      </c>
      <c r="L24" s="26">
        <v>500</v>
      </c>
      <c r="M24" s="46">
        <f t="shared" si="0"/>
        <v>500</v>
      </c>
      <c r="N24" s="32" t="s">
        <v>226</v>
      </c>
      <c r="O24" s="26"/>
    </row>
    <row r="25" spans="1:15" s="57" customFormat="1" ht="36" customHeight="1" x14ac:dyDescent="0.15">
      <c r="A25" s="26">
        <v>20</v>
      </c>
      <c r="B25" s="26" t="s">
        <v>267</v>
      </c>
      <c r="C25" s="29" t="s">
        <v>141</v>
      </c>
      <c r="D25" s="32" t="s">
        <v>237</v>
      </c>
      <c r="E25" s="26" t="s">
        <v>217</v>
      </c>
      <c r="F25" s="26">
        <v>9</v>
      </c>
      <c r="G25" s="37" t="s">
        <v>238</v>
      </c>
      <c r="H25" s="29" t="s">
        <v>239</v>
      </c>
      <c r="I25" s="42">
        <v>43746</v>
      </c>
      <c r="J25" s="42">
        <v>44111</v>
      </c>
      <c r="K25" s="37">
        <v>365</v>
      </c>
      <c r="L25" s="26">
        <v>500</v>
      </c>
      <c r="M25" s="46">
        <f t="shared" si="0"/>
        <v>500</v>
      </c>
      <c r="N25" s="32" t="s">
        <v>240</v>
      </c>
      <c r="O25" s="26"/>
    </row>
    <row r="26" spans="1:15" s="57" customFormat="1" ht="36" customHeight="1" x14ac:dyDescent="0.15">
      <c r="A26" s="26">
        <v>21</v>
      </c>
      <c r="B26" s="26" t="s">
        <v>267</v>
      </c>
      <c r="C26" s="29" t="s">
        <v>141</v>
      </c>
      <c r="D26" s="32" t="s">
        <v>241</v>
      </c>
      <c r="E26" s="26" t="s">
        <v>93</v>
      </c>
      <c r="F26" s="26">
        <v>10</v>
      </c>
      <c r="G26" s="37" t="s">
        <v>242</v>
      </c>
      <c r="H26" s="29" t="s">
        <v>243</v>
      </c>
      <c r="I26" s="42">
        <v>43767</v>
      </c>
      <c r="J26" s="42">
        <v>44132</v>
      </c>
      <c r="K26" s="37">
        <v>365</v>
      </c>
      <c r="L26" s="26">
        <v>200</v>
      </c>
      <c r="M26" s="46">
        <f t="shared" si="0"/>
        <v>200</v>
      </c>
      <c r="N26" s="32" t="s">
        <v>240</v>
      </c>
      <c r="O26" s="26"/>
    </row>
    <row r="27" spans="1:15" s="2" customFormat="1" ht="36" customHeight="1" x14ac:dyDescent="0.15">
      <c r="A27" s="26">
        <v>22</v>
      </c>
      <c r="B27" s="26" t="s">
        <v>110</v>
      </c>
      <c r="C27" s="29" t="s">
        <v>141</v>
      </c>
      <c r="D27" s="31" t="s">
        <v>244</v>
      </c>
      <c r="E27" s="26" t="s">
        <v>80</v>
      </c>
      <c r="F27" s="38" t="s">
        <v>245</v>
      </c>
      <c r="G27" s="37" t="s">
        <v>246</v>
      </c>
      <c r="H27" s="29" t="s">
        <v>247</v>
      </c>
      <c r="I27" s="41">
        <v>43783</v>
      </c>
      <c r="J27" s="41">
        <v>44149</v>
      </c>
      <c r="K27" s="44">
        <v>365</v>
      </c>
      <c r="L27" s="26">
        <v>180</v>
      </c>
      <c r="M27" s="46">
        <f t="shared" si="0"/>
        <v>180</v>
      </c>
      <c r="N27" s="32" t="s">
        <v>240</v>
      </c>
      <c r="O27" s="27"/>
    </row>
    <row r="28" spans="1:15" s="57" customFormat="1" ht="36" customHeight="1" x14ac:dyDescent="0.15">
      <c r="A28" s="26">
        <v>23</v>
      </c>
      <c r="B28" s="26" t="s">
        <v>267</v>
      </c>
      <c r="C28" s="29" t="s">
        <v>141</v>
      </c>
      <c r="D28" s="32" t="s">
        <v>169</v>
      </c>
      <c r="E28" s="36" t="s">
        <v>93</v>
      </c>
      <c r="F28" s="26">
        <v>160</v>
      </c>
      <c r="G28" s="37" t="s">
        <v>170</v>
      </c>
      <c r="H28" s="29" t="s">
        <v>171</v>
      </c>
      <c r="I28" s="42">
        <v>43794</v>
      </c>
      <c r="J28" s="42">
        <v>44160</v>
      </c>
      <c r="K28" s="37">
        <v>365</v>
      </c>
      <c r="L28" s="26">
        <v>500</v>
      </c>
      <c r="M28" s="46">
        <f t="shared" si="0"/>
        <v>500</v>
      </c>
      <c r="N28" s="32" t="s">
        <v>240</v>
      </c>
      <c r="O28" s="26"/>
    </row>
    <row r="29" spans="1:15" s="57" customFormat="1" ht="36" customHeight="1" x14ac:dyDescent="0.15">
      <c r="A29" s="26">
        <v>24</v>
      </c>
      <c r="B29" s="26" t="s">
        <v>267</v>
      </c>
      <c r="C29" s="29" t="s">
        <v>141</v>
      </c>
      <c r="D29" s="32" t="s">
        <v>248</v>
      </c>
      <c r="E29" s="26" t="s">
        <v>93</v>
      </c>
      <c r="F29" s="26">
        <v>100</v>
      </c>
      <c r="G29" s="37" t="s">
        <v>249</v>
      </c>
      <c r="H29" s="29" t="s">
        <v>250</v>
      </c>
      <c r="I29" s="42">
        <v>43791</v>
      </c>
      <c r="J29" s="42">
        <v>44148</v>
      </c>
      <c r="K29" s="37">
        <v>365</v>
      </c>
      <c r="L29" s="26">
        <v>500</v>
      </c>
      <c r="M29" s="46">
        <f t="shared" si="0"/>
        <v>500</v>
      </c>
      <c r="N29" s="32" t="s">
        <v>240</v>
      </c>
      <c r="O29" s="26"/>
    </row>
    <row r="30" spans="1:15" s="57" customFormat="1" ht="36" customHeight="1" x14ac:dyDescent="0.15">
      <c r="A30" s="26">
        <v>25</v>
      </c>
      <c r="B30" s="26" t="s">
        <v>267</v>
      </c>
      <c r="C30" s="29" t="s">
        <v>141</v>
      </c>
      <c r="D30" s="32" t="s">
        <v>251</v>
      </c>
      <c r="E30" s="36" t="s">
        <v>93</v>
      </c>
      <c r="F30" s="26">
        <v>58</v>
      </c>
      <c r="G30" s="37" t="s">
        <v>252</v>
      </c>
      <c r="H30" s="29" t="s">
        <v>253</v>
      </c>
      <c r="I30" s="42">
        <v>43804</v>
      </c>
      <c r="J30" s="42">
        <v>44169</v>
      </c>
      <c r="K30" s="37">
        <v>365</v>
      </c>
      <c r="L30" s="26">
        <v>300</v>
      </c>
      <c r="M30" s="46">
        <f t="shared" si="0"/>
        <v>300</v>
      </c>
      <c r="N30" s="32" t="s">
        <v>240</v>
      </c>
      <c r="O30" s="26"/>
    </row>
    <row r="31" spans="1:15" s="57" customFormat="1" ht="36" customHeight="1" x14ac:dyDescent="0.15">
      <c r="A31" s="26">
        <v>26</v>
      </c>
      <c r="B31" s="26" t="s">
        <v>267</v>
      </c>
      <c r="C31" s="29" t="s">
        <v>141</v>
      </c>
      <c r="D31" s="32" t="s">
        <v>173</v>
      </c>
      <c r="E31" s="36" t="s">
        <v>93</v>
      </c>
      <c r="F31" s="26">
        <v>28</v>
      </c>
      <c r="G31" s="37" t="s">
        <v>175</v>
      </c>
      <c r="H31" s="29" t="s">
        <v>254</v>
      </c>
      <c r="I31" s="42">
        <v>43815</v>
      </c>
      <c r="J31" s="42">
        <v>44169</v>
      </c>
      <c r="K31" s="37" t="s">
        <v>268</v>
      </c>
      <c r="L31" s="26">
        <v>480</v>
      </c>
      <c r="M31" s="46">
        <f t="shared" si="0"/>
        <v>464.21917808219177</v>
      </c>
      <c r="N31" s="32" t="s">
        <v>240</v>
      </c>
      <c r="O31" s="26"/>
    </row>
    <row r="32" spans="1:15" s="57" customFormat="1" ht="36" customHeight="1" x14ac:dyDescent="0.15">
      <c r="A32" s="26">
        <v>27</v>
      </c>
      <c r="B32" s="26" t="s">
        <v>267</v>
      </c>
      <c r="C32" s="29" t="s">
        <v>141</v>
      </c>
      <c r="D32" s="32" t="s">
        <v>181</v>
      </c>
      <c r="E32" s="26" t="s">
        <v>93</v>
      </c>
      <c r="F32" s="26">
        <v>95</v>
      </c>
      <c r="G32" s="37" t="s">
        <v>255</v>
      </c>
      <c r="H32" s="29" t="s">
        <v>256</v>
      </c>
      <c r="I32" s="42">
        <v>43824</v>
      </c>
      <c r="J32" s="42">
        <v>44189</v>
      </c>
      <c r="K32" s="37">
        <v>365</v>
      </c>
      <c r="L32" s="26">
        <v>400</v>
      </c>
      <c r="M32" s="46">
        <f t="shared" si="0"/>
        <v>400</v>
      </c>
      <c r="N32" s="32" t="s">
        <v>240</v>
      </c>
      <c r="O32" s="26"/>
    </row>
    <row r="33" spans="1:15" s="57" customFormat="1" ht="36" customHeight="1" x14ac:dyDescent="0.15">
      <c r="A33" s="26">
        <v>28</v>
      </c>
      <c r="B33" s="26" t="s">
        <v>267</v>
      </c>
      <c r="C33" s="15" t="s">
        <v>141</v>
      </c>
      <c r="D33" s="33" t="s">
        <v>257</v>
      </c>
      <c r="E33" s="27" t="s">
        <v>27</v>
      </c>
      <c r="F33" s="39" t="s">
        <v>258</v>
      </c>
      <c r="G33" s="40" t="s">
        <v>259</v>
      </c>
      <c r="H33" s="15" t="s">
        <v>260</v>
      </c>
      <c r="I33" s="56">
        <v>43829</v>
      </c>
      <c r="J33" s="56">
        <v>44183</v>
      </c>
      <c r="K33" s="40">
        <v>365</v>
      </c>
      <c r="L33" s="27">
        <v>527</v>
      </c>
      <c r="M33" s="47">
        <f t="shared" si="0"/>
        <v>527</v>
      </c>
      <c r="N33" s="33" t="s">
        <v>240</v>
      </c>
      <c r="O33" s="27"/>
    </row>
    <row r="34" spans="1:15" s="67" customFormat="1" ht="51" customHeight="1" x14ac:dyDescent="0.15">
      <c r="A34" s="26">
        <v>29</v>
      </c>
      <c r="B34" s="26" t="s">
        <v>267</v>
      </c>
      <c r="C34" s="27" t="s">
        <v>59</v>
      </c>
      <c r="D34" s="40" t="s">
        <v>60</v>
      </c>
      <c r="E34" s="69" t="s">
        <v>22</v>
      </c>
      <c r="F34" s="70">
        <v>12</v>
      </c>
      <c r="G34" s="70">
        <v>3711</v>
      </c>
      <c r="H34" s="40" t="s">
        <v>274</v>
      </c>
      <c r="I34" s="69" t="s">
        <v>61</v>
      </c>
      <c r="J34" s="56">
        <v>43833</v>
      </c>
      <c r="K34" s="27">
        <f t="shared" ref="K34:K39" si="1">J34-I34</f>
        <v>364</v>
      </c>
      <c r="L34" s="70">
        <v>170</v>
      </c>
      <c r="M34" s="68">
        <f t="shared" si="0"/>
        <v>169.53424657534248</v>
      </c>
      <c r="N34" s="71"/>
      <c r="O34" s="27"/>
    </row>
    <row r="35" spans="1:15" s="67" customFormat="1" ht="51" customHeight="1" x14ac:dyDescent="0.15">
      <c r="A35" s="26">
        <v>30</v>
      </c>
      <c r="B35" s="26" t="s">
        <v>267</v>
      </c>
      <c r="C35" s="27" t="s">
        <v>59</v>
      </c>
      <c r="D35" s="40" t="s">
        <v>62</v>
      </c>
      <c r="E35" s="69" t="s">
        <v>63</v>
      </c>
      <c r="F35" s="27">
        <v>6</v>
      </c>
      <c r="G35" s="70">
        <v>261</v>
      </c>
      <c r="H35" s="40" t="s">
        <v>275</v>
      </c>
      <c r="I35" s="69" t="s">
        <v>64</v>
      </c>
      <c r="J35" s="56">
        <v>43911</v>
      </c>
      <c r="K35" s="27">
        <f t="shared" si="1"/>
        <v>365</v>
      </c>
      <c r="L35" s="70">
        <v>190</v>
      </c>
      <c r="M35" s="40">
        <f t="shared" si="0"/>
        <v>190</v>
      </c>
      <c r="N35" s="71"/>
      <c r="O35" s="27"/>
    </row>
    <row r="36" spans="1:15" s="67" customFormat="1" ht="51" customHeight="1" x14ac:dyDescent="0.15">
      <c r="A36" s="26">
        <v>31</v>
      </c>
      <c r="B36" s="26" t="s">
        <v>267</v>
      </c>
      <c r="C36" s="27" t="s">
        <v>59</v>
      </c>
      <c r="D36" s="40" t="s">
        <v>65</v>
      </c>
      <c r="E36" s="69" t="s">
        <v>31</v>
      </c>
      <c r="F36" s="70">
        <v>30</v>
      </c>
      <c r="G36" s="70">
        <v>460</v>
      </c>
      <c r="H36" s="40" t="s">
        <v>276</v>
      </c>
      <c r="I36" s="69" t="s">
        <v>66</v>
      </c>
      <c r="J36" s="56">
        <v>43917</v>
      </c>
      <c r="K36" s="27">
        <f t="shared" si="1"/>
        <v>365</v>
      </c>
      <c r="L36" s="70">
        <v>190</v>
      </c>
      <c r="M36" s="40">
        <f t="shared" si="0"/>
        <v>190</v>
      </c>
      <c r="N36" s="71"/>
      <c r="O36" s="27"/>
    </row>
    <row r="37" spans="1:15" s="67" customFormat="1" ht="51" customHeight="1" x14ac:dyDescent="0.15">
      <c r="A37" s="26">
        <v>32</v>
      </c>
      <c r="B37" s="26" t="s">
        <v>267</v>
      </c>
      <c r="C37" s="27" t="s">
        <v>59</v>
      </c>
      <c r="D37" s="40" t="s">
        <v>67</v>
      </c>
      <c r="E37" s="69" t="s">
        <v>31</v>
      </c>
      <c r="F37" s="70">
        <v>6</v>
      </c>
      <c r="G37" s="70">
        <v>354</v>
      </c>
      <c r="H37" s="40" t="s">
        <v>277</v>
      </c>
      <c r="I37" s="69" t="s">
        <v>68</v>
      </c>
      <c r="J37" s="56">
        <v>43974</v>
      </c>
      <c r="K37" s="27">
        <f t="shared" si="1"/>
        <v>365</v>
      </c>
      <c r="L37" s="70">
        <v>180</v>
      </c>
      <c r="M37" s="40">
        <f t="shared" si="0"/>
        <v>180</v>
      </c>
      <c r="N37" s="71"/>
      <c r="O37" s="27"/>
    </row>
    <row r="38" spans="1:15" s="67" customFormat="1" ht="43.5" customHeight="1" x14ac:dyDescent="0.15">
      <c r="A38" s="26">
        <v>33</v>
      </c>
      <c r="B38" s="26" t="s">
        <v>267</v>
      </c>
      <c r="C38" s="27" t="s">
        <v>59</v>
      </c>
      <c r="D38" s="40" t="s">
        <v>45</v>
      </c>
      <c r="E38" s="69" t="s">
        <v>22</v>
      </c>
      <c r="F38" s="70">
        <v>45</v>
      </c>
      <c r="G38" s="70">
        <v>6721</v>
      </c>
      <c r="H38" s="40" t="s">
        <v>278</v>
      </c>
      <c r="I38" s="69" t="s">
        <v>72</v>
      </c>
      <c r="J38" s="69" t="s">
        <v>73</v>
      </c>
      <c r="K38" s="27">
        <f t="shared" si="1"/>
        <v>365</v>
      </c>
      <c r="L38" s="70">
        <v>100</v>
      </c>
      <c r="M38" s="40">
        <f t="shared" si="0"/>
        <v>100</v>
      </c>
      <c r="N38" s="71"/>
      <c r="O38" s="27"/>
    </row>
    <row r="39" spans="1:15" s="67" customFormat="1" ht="40.5" customHeight="1" x14ac:dyDescent="0.15">
      <c r="A39" s="26">
        <v>34</v>
      </c>
      <c r="B39" s="26" t="s">
        <v>267</v>
      </c>
      <c r="C39" s="27" t="s">
        <v>59</v>
      </c>
      <c r="D39" s="40" t="s">
        <v>74</v>
      </c>
      <c r="E39" s="69" t="s">
        <v>75</v>
      </c>
      <c r="F39" s="70">
        <v>5</v>
      </c>
      <c r="G39" s="70">
        <v>468</v>
      </c>
      <c r="H39" s="40" t="s">
        <v>279</v>
      </c>
      <c r="I39" s="69" t="s">
        <v>76</v>
      </c>
      <c r="J39" s="56">
        <v>44168</v>
      </c>
      <c r="K39" s="27">
        <f t="shared" si="1"/>
        <v>365</v>
      </c>
      <c r="L39" s="70">
        <v>190</v>
      </c>
      <c r="M39" s="40">
        <f t="shared" si="0"/>
        <v>190</v>
      </c>
      <c r="N39" s="71"/>
      <c r="O39" s="27"/>
    </row>
    <row r="40" spans="1:15" s="58" customFormat="1" ht="36" customHeight="1" x14ac:dyDescent="0.15">
      <c r="A40" s="26" t="s">
        <v>50</v>
      </c>
      <c r="B40" s="26"/>
      <c r="C40" s="26"/>
      <c r="D40" s="26"/>
      <c r="E40" s="26"/>
      <c r="F40" s="26"/>
      <c r="G40" s="26"/>
      <c r="H40" s="26"/>
      <c r="I40" s="42"/>
      <c r="J40" s="42"/>
      <c r="K40" s="37"/>
      <c r="L40" s="26">
        <f>SUM(L6:L39)</f>
        <v>12383</v>
      </c>
      <c r="M40" s="46">
        <f>SUM(M6:M39)</f>
        <v>12155.027397260274</v>
      </c>
      <c r="N40" s="26"/>
      <c r="O40" s="26"/>
    </row>
    <row r="41" spans="1:15" s="3" customFormat="1" ht="24" customHeight="1" x14ac:dyDescent="0.15">
      <c r="A41" s="96" t="s">
        <v>261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</row>
    <row r="42" spans="1:15" s="3" customFormat="1" ht="24" customHeight="1" x14ac:dyDescent="0.15">
      <c r="A42" s="24" t="s">
        <v>262</v>
      </c>
      <c r="B42" s="91" t="s">
        <v>263</v>
      </c>
      <c r="C42" s="91"/>
      <c r="D42" s="91"/>
      <c r="E42" s="92"/>
      <c r="F42" s="92"/>
      <c r="G42" s="92"/>
      <c r="H42" s="91"/>
      <c r="I42" s="91"/>
      <c r="J42" s="91"/>
      <c r="K42" s="93"/>
      <c r="L42" s="91"/>
      <c r="M42" s="94"/>
      <c r="N42" s="91"/>
      <c r="O42" s="91"/>
    </row>
    <row r="43" spans="1:15" ht="24" customHeight="1" x14ac:dyDescent="0.15">
      <c r="A43" s="24"/>
      <c r="B43" s="91" t="s">
        <v>264</v>
      </c>
      <c r="C43" s="91"/>
      <c r="D43" s="91"/>
      <c r="E43" s="92"/>
      <c r="F43" s="92"/>
      <c r="G43" s="92"/>
      <c r="H43" s="91"/>
      <c r="I43" s="91"/>
      <c r="J43" s="91"/>
      <c r="K43" s="93"/>
      <c r="L43" s="91"/>
      <c r="M43" s="94"/>
      <c r="N43" s="91"/>
      <c r="O43" s="91"/>
    </row>
    <row r="44" spans="1:15" ht="24" customHeight="1" x14ac:dyDescent="0.15">
      <c r="A44" s="24"/>
      <c r="B44" s="91" t="s">
        <v>265</v>
      </c>
      <c r="C44" s="91"/>
      <c r="D44" s="91"/>
      <c r="E44" s="92"/>
      <c r="F44" s="92"/>
      <c r="G44" s="92"/>
      <c r="H44" s="91"/>
      <c r="I44" s="91"/>
      <c r="J44" s="91"/>
      <c r="K44" s="93"/>
      <c r="L44" s="91"/>
      <c r="M44" s="94"/>
      <c r="N44" s="91"/>
      <c r="O44" s="91"/>
    </row>
    <row r="45" spans="1:15" ht="24" customHeight="1" x14ac:dyDescent="0.15">
      <c r="A45" s="24"/>
      <c r="B45" s="91" t="s">
        <v>266</v>
      </c>
      <c r="C45" s="91"/>
      <c r="D45" s="91"/>
      <c r="E45" s="92"/>
      <c r="F45" s="92"/>
      <c r="G45" s="92"/>
      <c r="H45" s="91"/>
      <c r="I45" s="91"/>
      <c r="J45" s="91"/>
      <c r="K45" s="93"/>
      <c r="L45" s="91"/>
      <c r="M45" s="94"/>
      <c r="N45" s="91"/>
      <c r="O45" s="91"/>
    </row>
  </sheetData>
  <mergeCells count="20">
    <mergeCell ref="B45:O45"/>
    <mergeCell ref="B42:O42"/>
    <mergeCell ref="B43:O43"/>
    <mergeCell ref="A1:B1"/>
    <mergeCell ref="A41:O41"/>
    <mergeCell ref="A2:O2"/>
    <mergeCell ref="A3:O3"/>
    <mergeCell ref="D4:G4"/>
    <mergeCell ref="A4:A5"/>
    <mergeCell ref="B4:B5"/>
    <mergeCell ref="C4:C5"/>
    <mergeCell ref="H4:H5"/>
    <mergeCell ref="I4:I5"/>
    <mergeCell ref="J4:J5"/>
    <mergeCell ref="K4:K5"/>
    <mergeCell ref="L4:L5"/>
    <mergeCell ref="M4:M5"/>
    <mergeCell ref="N4:N5"/>
    <mergeCell ref="O4:O5"/>
    <mergeCell ref="B44:O44"/>
  </mergeCells>
  <phoneticPr fontId="11" type="noConversion"/>
  <dataValidations count="1">
    <dataValidation type="list" allowBlank="1" showInputMessage="1" showErrorMessage="1" sqref="E17 E21 E28 E30:E31 E6 E9">
      <formula1>"农、林、牧、渔业,工业,建筑业,批发业,零售业,交通运输业,仓储业,邮政业,住宿业,餐饮业,信息传输业,软件和信息技术服务业,房地产开发经营,物业管理,租赁和商务服务业,金融业,其他未列明行业"</formula1>
    </dataValidation>
  </dataValidations>
  <pageMargins left="0.70069444444444495" right="0.70069444444444495" top="0.75138888888888899" bottom="0.75138888888888899" header="0.29861111111111099" footer="0.29861111111111099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融资担保机构保费补助资金申报审核表</vt:lpstr>
      <vt:lpstr>业务奖补资金申请汇总表</vt:lpstr>
      <vt:lpstr>融资担保机构保费补助资金申报审核表!Print_Titles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cp:lastPrinted>2020-08-25T07:40:04Z</cp:lastPrinted>
  <dcterms:created xsi:type="dcterms:W3CDTF">2006-09-13T11:21:00Z</dcterms:created>
  <dcterms:modified xsi:type="dcterms:W3CDTF">2020-08-25T08:35:38Z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